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343\343_01_Przetargi\343_06_Romankowo\pytania_2017.10.05\"/>
    </mc:Choice>
  </mc:AlternateContent>
  <bookViews>
    <workbookView xWindow="-90" yWindow="-60" windowWidth="10245" windowHeight="8505" xr2:uid="{00000000-000D-0000-FFFF-FFFF00000000}"/>
  </bookViews>
  <sheets>
    <sheet name="Przedmiar robót" sheetId="7" r:id="rId1"/>
  </sheets>
  <definedNames>
    <definedName name="_xlnm.Print_Area" localSheetId="0">'Przedmiar robót'!$A$1:$F$130</definedName>
    <definedName name="_xlnm.Print_Titles" localSheetId="0">'Przedmiar robót'!$7:$7</definedName>
  </definedNames>
  <calcPr calcId="171027"/>
</workbook>
</file>

<file path=xl/calcChain.xml><?xml version="1.0" encoding="utf-8"?>
<calcChain xmlns="http://schemas.openxmlformats.org/spreadsheetml/2006/main">
  <c r="F129" i="7" l="1"/>
  <c r="F127" i="7"/>
  <c r="F125" i="7"/>
  <c r="F121" i="7"/>
  <c r="F118" i="7"/>
  <c r="F116" i="7"/>
  <c r="F112" i="7"/>
  <c r="F110" i="7"/>
  <c r="F108" i="7"/>
  <c r="F105" i="7"/>
  <c r="F102" i="7"/>
  <c r="F100" i="7"/>
  <c r="F98" i="7"/>
  <c r="F86" i="7"/>
  <c r="F82" i="7"/>
  <c r="F80" i="7"/>
  <c r="F72" i="7"/>
  <c r="F70" i="7"/>
  <c r="F75" i="7" s="1"/>
  <c r="F77" i="7" s="1"/>
  <c r="F66" i="7"/>
  <c r="F64" i="7"/>
  <c r="F58" i="7"/>
  <c r="F55" i="7"/>
  <c r="F51" i="7"/>
  <c r="F42" i="7"/>
  <c r="F34" i="7"/>
  <c r="F61" i="7" s="1"/>
  <c r="F30" i="7"/>
  <c r="F26" i="7"/>
  <c r="F23" i="7"/>
  <c r="F21" i="7"/>
  <c r="F11" i="7"/>
  <c r="E41" i="7" l="1"/>
  <c r="E69" i="7"/>
  <c r="E20" i="7"/>
  <c r="E10" i="7"/>
  <c r="E115" i="7" l="1"/>
  <c r="E117" i="7"/>
  <c r="E120" i="7"/>
  <c r="E128" i="7"/>
  <c r="E126" i="7"/>
  <c r="E124" i="7"/>
  <c r="E111" i="7"/>
  <c r="E109" i="7"/>
  <c r="E107" i="7"/>
  <c r="E104" i="7"/>
  <c r="E101" i="7"/>
  <c r="E99" i="7"/>
  <c r="E97" i="7"/>
  <c r="E85" i="7"/>
  <c r="E79" i="7"/>
  <c r="E81" i="7"/>
  <c r="E71" i="7"/>
  <c r="E74" i="7" s="1"/>
  <c r="E76" i="7" s="1"/>
  <c r="E63" i="7"/>
  <c r="E57" i="7"/>
  <c r="E33" i="7"/>
  <c r="E65" i="7"/>
  <c r="E54" i="7"/>
  <c r="E22" i="7"/>
  <c r="E50" i="7"/>
  <c r="E29" i="7"/>
  <c r="E25" i="7"/>
  <c r="E60" i="7" l="1"/>
</calcChain>
</file>

<file path=xl/sharedStrings.xml><?xml version="1.0" encoding="utf-8"?>
<sst xmlns="http://schemas.openxmlformats.org/spreadsheetml/2006/main" count="195" uniqueCount="144">
  <si>
    <t>Opis robót</t>
  </si>
  <si>
    <t>D-04.00.00</t>
  </si>
  <si>
    <t>PODBUDOWY</t>
  </si>
  <si>
    <t>D-05.00.00</t>
  </si>
  <si>
    <t>NAWIERZCHNIE</t>
  </si>
  <si>
    <t>Numer Specyfikacji</t>
  </si>
  <si>
    <t>Jedn.</t>
  </si>
  <si>
    <t>1.1</t>
  </si>
  <si>
    <t>2.1</t>
  </si>
  <si>
    <t>4.1</t>
  </si>
  <si>
    <t>5.1</t>
  </si>
  <si>
    <t>Ilość</t>
  </si>
  <si>
    <t>3.1</t>
  </si>
  <si>
    <t>D-01.02.04</t>
  </si>
  <si>
    <t>KOSZTORYS INWESTORSKI</t>
  </si>
  <si>
    <t>D-06.00.00</t>
  </si>
  <si>
    <t>ROBOTY WYKOŃCZENIOWE</t>
  </si>
  <si>
    <t>D-06.03.01</t>
  </si>
  <si>
    <t>Ścinanie i uzupełnianie poboczy</t>
  </si>
  <si>
    <t xml:space="preserve">Ścinanie zawyżonego pobocza wraz z obróbką przy pniach drzew - średnia grubość ścinania 10 cm                                                                                                                                 </t>
  </si>
  <si>
    <t>6.1</t>
  </si>
  <si>
    <t>m</t>
  </si>
  <si>
    <t>5.2</t>
  </si>
  <si>
    <t>D-01.00.00</t>
  </si>
  <si>
    <t>ROBOTY PRZYGOTOWAWCZE</t>
  </si>
  <si>
    <t>Rozbiórka elementów dróg, ogrodzeń i przepustów</t>
  </si>
  <si>
    <t>km</t>
  </si>
  <si>
    <t>2.2</t>
  </si>
  <si>
    <t>2.3</t>
  </si>
  <si>
    <t>D-06.04.01</t>
  </si>
  <si>
    <t>Rowy</t>
  </si>
  <si>
    <t>Odnowa i oczyszczenie rowów przydrożnych z namułu o grub. do 50 cm z wyprofilowaniem skarp rowu</t>
  </si>
  <si>
    <t>Odtworzenie trasy i punktów wysokościowych przy liniowych robotach ziemnych - trasa w terenie równinnym wraz z wykonaniem mapy powykonawczej</t>
  </si>
  <si>
    <t xml:space="preserve">D-01.01.01a             </t>
  </si>
  <si>
    <t>Odtworzenie trasy i punktów wysokościowych oraz sporządzenie inwetntaryzacji powykonawczej drogi</t>
  </si>
  <si>
    <t>Oczyszczenie nawierzchni i połaczenia międzywarstwowe nawierzchni drogowej emulsja asfaltową</t>
  </si>
  <si>
    <t>D-06.03.01a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</si>
  <si>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</si>
  <si>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</si>
  <si>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</si>
  <si>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</si>
  <si>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</si>
  <si>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Wykonanie warstwy wiążącej z mieszanki mineralno - asfaltowej (beton asfaltowy AC 16 W) o grubości po zagęszczeniu 4 cm - zjazdy</t>
  </si>
  <si>
    <t>Montaż rur osłonowych dwudzielnych typu AROT</t>
  </si>
  <si>
    <t>kpl</t>
  </si>
  <si>
    <t xml:space="preserve">D-01.01.01b             </t>
  </si>
  <si>
    <t>Wyniesienie i stabilizacja granic pasa drogowego</t>
  </si>
  <si>
    <t>Stabilizacja granic pasa drogowego za pomocą świadków granicznych z napisem PAS DROGOWY</t>
  </si>
  <si>
    <t>D-04.05.01</t>
  </si>
  <si>
    <t>Podbudowa i ulepszone podłoże z gruntu lub kruszywa stabilizowanego cementem</t>
  </si>
  <si>
    <r>
      <t xml:space="preserve">Podbudowa z mieszanki kruszywa łamanego 0/31,5 stabilizowanego mechanicznie C </t>
    </r>
    <r>
      <rPr>
        <vertAlign val="subscript"/>
        <sz val="9"/>
        <rFont val="Arial CE"/>
        <charset val="238"/>
      </rPr>
      <t>50/30</t>
    </r>
    <r>
      <rPr>
        <sz val="9"/>
        <rFont val="Arial CE"/>
        <charset val="238"/>
      </rPr>
      <t xml:space="preserve"> o grubości po zagęszczeniu 20 cm - zjazdy bitumiczne   </t>
    </r>
  </si>
  <si>
    <t xml:space="preserve">Uzupełnienie poboczy kruszywem łamanych stabilizowanym mechanicznie -12 cm grubość warstwy po zagęszczeniu                                                                                                                                </t>
  </si>
  <si>
    <t>Przebudowa drogi powiatowej nr 1396N na odcinku Romankowo - Granica Powiatu o dł. 3,5 km</t>
  </si>
  <si>
    <t>Mechaniczne rozebranie nawierzchni z mieszanek mineralno-bitumicznych o gr. 3cm</t>
  </si>
  <si>
    <t>D-03.00.00</t>
  </si>
  <si>
    <t>ODWODNIENIE KORPUSU DROGOWEGO</t>
  </si>
  <si>
    <t>D-01.02.01</t>
  </si>
  <si>
    <t>Usunięcie drzew i krzaków</t>
  </si>
  <si>
    <t xml:space="preserve">Usunięcie zakrzaczeń z pasa drogowego </t>
  </si>
  <si>
    <t>D-03.01.03a</t>
  </si>
  <si>
    <t>Przepusty z rur polietylenowych HDPE spiralnie karbowanych</t>
  </si>
  <si>
    <t xml:space="preserve">Rozbiórka przepustów rurowych - rury betonowe o świetle 60 cm pod koroną drogi wraz z rozbiórką warstw konstrukcyjnych nawierzchni i wywiezieniem materiałów rozbiórkowych na odległość do 5 km  </t>
  </si>
  <si>
    <t xml:space="preserve">Rozbiórka przepustów rurowych - rury betonowe o świetle 40 cm pod korona drogi i zjazdami wraz z rozbiórką warstw konstrukcyjnych nawierzchni i wywiezieniem materiałów rozbiórkowych na odległość do 5 km </t>
  </si>
  <si>
    <t>D-02.00.00</t>
  </si>
  <si>
    <t>ROBOTY ZIEMNE</t>
  </si>
  <si>
    <t>D-02.01.01</t>
  </si>
  <si>
    <t>Wykonanie wykopów w gruntach nieskalistych</t>
  </si>
  <si>
    <t>D-06.02.01a</t>
  </si>
  <si>
    <t>Przepusty z rur polietylenowych spiralnie karbowanych pod zjazdami</t>
  </si>
  <si>
    <t>Wykonanie koryta na zjazdach bitumicznych i mijankach o głębokości 48 cm z transportem urobku samochodami samowyładowczymi</t>
  </si>
  <si>
    <t>D-04.02.01</t>
  </si>
  <si>
    <t>Warstwy odsączające i odcinające</t>
  </si>
  <si>
    <t>D-04.02.02</t>
  </si>
  <si>
    <t>Warstwa mrozoochronna</t>
  </si>
  <si>
    <t>Mechaniczne wykonanie warstwy odsączającej na zjazdach bitumicznych o grubości po zagęszczeniu 20 cm</t>
  </si>
  <si>
    <t>Mechaniczne wykonanie warstwy mrozoochronnej na całej szerokości jezdni, pobocza i mijankach o grubości po zagęszczeniu 20 cm</t>
  </si>
  <si>
    <t>Wykonanie koryta na całej szerokości jezdni, pobocza i mijankach o głębokości 51 cm z transportem urobku samochodami samowyładowczymi</t>
  </si>
  <si>
    <t>Wykonanie warstwy wiążącej z mieszanki mineralno - asfaltowej (beton asfaltowy AC 16 W) o grubości po zagęszczeniu 8 cm - jezdnia i mijanki</t>
  </si>
  <si>
    <t>Wykonanie warstwy ścieralnej z mieszanki mineralno - asfaltowej (beton asfaltowy AC 8 S) o grubości po zagęszczeniu 4 cm - zjazdy</t>
  </si>
  <si>
    <t>Mechaniczne oczyszczenie istniejącej nawierzchni - jezdnia, mijanki i zjazdy</t>
  </si>
  <si>
    <t>Skropienie emulsją asfaltową nawierzchni bitumicznej - jezdnia, mijanki i zjazdy</t>
  </si>
  <si>
    <t>Wykonanie warstwy ścieralnej z mieszanki mineralno - asfaltowej (beton asfaltowy AC 8 S) o grubości po zagęszczeniu 4 cm - jezdnia i mijanki</t>
  </si>
  <si>
    <t>CHODNIKI, ZJAZDY I ZATOKI AUTOBUSOWE</t>
  </si>
  <si>
    <t>8.1</t>
  </si>
  <si>
    <t xml:space="preserve">D-04.01.01             </t>
  </si>
  <si>
    <t>Koryto wraz z profilowaniem i zagęszczaniem podłoża</t>
  </si>
  <si>
    <t>27</t>
  </si>
  <si>
    <t>Mechaniczne wykonanie koryta pod zatoki autobusowe w gruncie kat. I-IV głębokości 79 cm z transportem urobku samochodami samowyładowczymi</t>
  </si>
  <si>
    <t>30</t>
  </si>
  <si>
    <t>Mechaniczne wykonanie warstwy odsączającej pod zjazdy bitumiczne o grubości po zagęszczeniu 20 cm</t>
  </si>
  <si>
    <t>Mechaniczne wykonanie warstwy odsączającej pod zatoki autobusowe o grubości po zagęszczeniu 25 cm</t>
  </si>
  <si>
    <t>Mechaniczne wykonanie koryta pod chodnik w gruncie kat. I-IV głębokości 32 cm z transportem urobku samochodami samowyładowczymi</t>
  </si>
  <si>
    <t>Mechaniczne wykonanie koryta pod zjazdy z kostki brukowej betonowej w gruncie kat. I-IV głębokości 48 cm z transportem urobku samochodami samowyładowczymi</t>
  </si>
  <si>
    <t>Mechaniczne wykonanie warstwy odsączającej pod chodnik o grubości po zagęszczeniu 10 cm</t>
  </si>
  <si>
    <t>Mechaniczne wykonanie warstwy mrozoochronnej pod zatoki autobusowe o grubości po zagęszczeniu 20 cm</t>
  </si>
  <si>
    <t>D-04.04.02b</t>
  </si>
  <si>
    <t>Podbudowa zasadnicza z mieszanki kruszywa niezwiązanego</t>
  </si>
  <si>
    <t>Podbudowa z kruszywa łamanego stabilizowanego mechanicznie pod zatoki autobusowe o grubości po zagęszczeniu 22 cm</t>
  </si>
  <si>
    <t>Podbudowa z kruszywa łamanego stabilizowanego mechanicznie pod zjazdy z kostki brukowej betonowej o grubości po zagęszczeniu 20 cm</t>
  </si>
  <si>
    <t>Podbudowa z kruszywa łamanego stabilizowanego mechanicznie pod chodnik o grubości po zagęszczeniu 10 cm</t>
  </si>
  <si>
    <t>D-08.00.00</t>
  </si>
  <si>
    <t>ELEMENTY ULIC</t>
  </si>
  <si>
    <t>D-08.01.01b</t>
  </si>
  <si>
    <t>Ustawienie krawężników betonowych</t>
  </si>
  <si>
    <t>Ustawianie krawężników wtopionych o wymiarach 12x25 cm, na podsypce cementowo - piaskowej z wykonanie ławy betonowej zwykłej</t>
  </si>
  <si>
    <t>Ustawianie krawężników wystających o wymiarach 15x30 cm, na podsypce cementowo - piaskowej z wykonanie ławy betonowej z oporem</t>
  </si>
  <si>
    <t>D-08.03.01</t>
  </si>
  <si>
    <t>Betonowe obrzeża chodnikowe</t>
  </si>
  <si>
    <t xml:space="preserve">Ustawienie obrzeży betonowych o wymiarach 30x8 cm na podsypce piaskowej, spoiny wypełnione piaskiem </t>
  </si>
  <si>
    <t>D-05.03.23a</t>
  </si>
  <si>
    <t>Nawierzchnia z betonowej kostki brukowej dla dróg i ulic lokalnych oraz placów i chodników</t>
  </si>
  <si>
    <t>Wykonanie nawierzchni zatok autobusowych z kostki brukowej betonowej o grubości 8 cm na podsypce cem- piaskowej, spoiny wypełnione piaskiem</t>
  </si>
  <si>
    <t>Wykonanie nawierzchni zjazdów z kostki brukowej betonowej o grubości 8 cm na podsypce cem- piaskowej, spoiny wypełnione piaskiem</t>
  </si>
  <si>
    <t>Wykonanie nawierzchni chodników z kostki brukowej betonowej o grubości 8 cm na podsypce cem- piaskowej, spoiny wypełnione piaskiem</t>
  </si>
  <si>
    <t>Mechaniczne wykonanie warstwy gruntu stabilizowanego cementem C 1,5/2 na całej szerokości jezdni, pobocza i mijankach o grubości po zagęszczeniu 22 cm</t>
  </si>
  <si>
    <t>2.4</t>
  </si>
  <si>
    <t>6.2</t>
  </si>
  <si>
    <t>6.3</t>
  </si>
  <si>
    <t>6.4</t>
  </si>
  <si>
    <t>7.1</t>
  </si>
  <si>
    <t>7.2</t>
  </si>
  <si>
    <t>7.3</t>
  </si>
  <si>
    <t>9.1</t>
  </si>
  <si>
    <t>9.2</t>
  </si>
  <si>
    <t>9.3</t>
  </si>
  <si>
    <t>9.4</t>
  </si>
  <si>
    <t>10.1</t>
  </si>
  <si>
    <t>10.2</t>
  </si>
  <si>
    <t>11.1</t>
  </si>
  <si>
    <t>24</t>
  </si>
  <si>
    <t>28</t>
  </si>
  <si>
    <t>31</t>
  </si>
  <si>
    <t>32</t>
  </si>
  <si>
    <t>33</t>
  </si>
  <si>
    <t>UWAGA!!! W pozycji 13 należy uwzględnić obsypkę przepustu, warstwę odsączającą z kruszywa naturalnego o grubości zależnej od posadowienia przepustu do wysokości korytowania</t>
  </si>
  <si>
    <t>UWAGA!!! W pozycjach 11-12 należy uwzględnić obsypkę przepustu, warstwę odsączającą z kruszywa naturalnego o grubości zależnej od posadowienia przepustu do wysokości istniejącej niwelety drogi po rozbiórce istniejącej nawierzchni bitumicznej</t>
  </si>
  <si>
    <t>Pobocze utwardzone kruszywem łamanym</t>
  </si>
  <si>
    <t>ha</t>
  </si>
  <si>
    <t>Wykonanie 2 szt. przepustów pod koroną drogi z rur polietylenowych spiralnie karbowanych o śr. 40 cm na ławie z kruszywa naturalnego gr 10 cm wraz z obrukowaniem wlotu i wylotu (lub wykonaniem ścianek prefabrykowanych). Obrukowanie należy wykonać od podstawy do górnej części skarpy.</t>
  </si>
  <si>
    <t>Wykonanie 60 szt. przepustów pod zjazdami i mijankami z rur polietylenowych spiralnie karbowanych o śr. 40 cm na ławie z kruszywa naturalnego gr 10 cm wraz z obrukowaniem wlotu i wylotu (lub wykonaniem ścianek prefabrykowanych). Obrukowanie należy wykonać od podstawy do górnej części skarpy.</t>
  </si>
  <si>
    <r>
      <t>m</t>
    </r>
    <r>
      <rPr>
        <sz val="10"/>
        <rFont val="Arial"/>
        <family val="2"/>
        <charset val="238"/>
      </rPr>
      <t>²</t>
    </r>
  </si>
  <si>
    <t>Wykonanie 1 szt. przepustów pod koroną drogi z rur polietylenowych spiralnie karbowanych o śr. 60 cm na ławie z kruszywa naturalnego gr 10 cm wraz z obrukowaniem wlotu i wylotu (lub wykonaniem ścianek prefabrykowanych). Obrukowanie należy wykonać od podstawy do górnej części skarpy.</t>
  </si>
  <si>
    <t>Razem</t>
  </si>
  <si>
    <r>
      <t xml:space="preserve">Podbudowa z mieszanki kruszywa łamanego 0/31,5 stabilizowanego mechanicznie C </t>
    </r>
    <r>
      <rPr>
        <vertAlign val="subscript"/>
        <sz val="9"/>
        <rFont val="Arial CE"/>
        <charset val="238"/>
      </rPr>
      <t>50/30</t>
    </r>
    <r>
      <rPr>
        <sz val="9"/>
        <rFont val="Arial CE"/>
        <charset val="238"/>
      </rPr>
      <t xml:space="preserve"> na całej szerokości jezdni, pobocza i mijanek o grubości po zagęszczeniu 22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</si>
</sst>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7" x14ac:knownFonts="1">
    <font>
      <sz val="10"/>
      <name val="Arial CE"/>
      <charset val="238"/>
    </font>
    <font>
      <sz val="9"/>
      <name val="Arial CE"/>
      <charset val="238"/>
    </font>
    <font>
      <vertAlign val="subscript"/>
      <sz val="9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sz val="9"/>
      <name val="Arial CE"/>
      <charset val="238"/>
    </font>
    <font>
      <sz val="9"/>
      <color rgb="FFFF0000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  <font>
      <sz val="10"/>
      <name val="Arial CE"/>
      <charset val="238"/>
    </font>
    <font>
      <sz val="9"/>
      <color indexed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4" fontId="5" fillId="0" borderId="0" xfId="0" applyNumberFormat="1" applyFont="1" applyBorder="1"/>
    <xf numFmtId="2" fontId="5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49" fontId="9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0" fontId="9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5" fillId="0" borderId="1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5"/>
  <sheetViews>
    <sheetView tabSelected="1" view="pageBreakPreview" topLeftCell="A116" zoomScale="130" zoomScaleNormal="110" zoomScaleSheetLayoutView="130" workbookViewId="0">
      <selection activeCell="H108" sqref="H108"/>
    </sheetView>
  </sheetViews>
  <sheetFormatPr defaultColWidth="9.140625" defaultRowHeight="12.75" x14ac:dyDescent="0.2"/>
  <cols>
    <col min="1" max="1" width="4.7109375" style="2" customWidth="1"/>
    <col min="2" max="2" width="13.85546875" style="2" customWidth="1"/>
    <col min="3" max="3" width="51.42578125" style="56" customWidth="1"/>
    <col min="4" max="4" width="5.28515625" style="2" customWidth="1"/>
    <col min="5" max="6" width="10.28515625" style="2" customWidth="1"/>
    <col min="7" max="7" width="9.140625" style="2"/>
    <col min="8" max="8" width="11.7109375" style="2" bestFit="1" customWidth="1"/>
    <col min="9" max="9" width="11.7109375" style="2" customWidth="1"/>
    <col min="10" max="16384" width="9.140625" style="2"/>
  </cols>
  <sheetData>
    <row r="1" spans="1:11" ht="15" customHeight="1" x14ac:dyDescent="0.2">
      <c r="A1" s="1" t="s">
        <v>14</v>
      </c>
      <c r="B1" s="1"/>
      <c r="C1" s="1"/>
      <c r="D1" s="1"/>
      <c r="E1" s="1"/>
      <c r="F1" s="1"/>
    </row>
    <row r="2" spans="1:11" ht="15" customHeight="1" x14ac:dyDescent="0.2">
      <c r="A2" s="3"/>
      <c r="B2" s="3"/>
      <c r="C2" s="53"/>
      <c r="D2" s="3"/>
      <c r="E2" s="3"/>
      <c r="F2" s="3"/>
    </row>
    <row r="3" spans="1:11" ht="15" customHeight="1" x14ac:dyDescent="0.2">
      <c r="A3" s="4" t="s">
        <v>52</v>
      </c>
      <c r="B3" s="4"/>
      <c r="C3" s="4"/>
      <c r="D3" s="4"/>
      <c r="E3" s="4"/>
      <c r="F3" s="4"/>
    </row>
    <row r="4" spans="1:11" ht="15" customHeight="1" x14ac:dyDescent="0.2">
      <c r="A4" s="3"/>
      <c r="B4" s="3"/>
      <c r="C4" s="53"/>
      <c r="D4" s="3"/>
      <c r="E4" s="3"/>
      <c r="F4" s="3"/>
    </row>
    <row r="5" spans="1:11" ht="24" customHeight="1" x14ac:dyDescent="0.2">
      <c r="A5" s="5"/>
      <c r="B5" s="5" t="s">
        <v>5</v>
      </c>
      <c r="C5" s="5" t="s">
        <v>0</v>
      </c>
      <c r="D5" s="5" t="s">
        <v>6</v>
      </c>
      <c r="E5" s="5" t="s">
        <v>11</v>
      </c>
      <c r="F5" s="5" t="s">
        <v>142</v>
      </c>
      <c r="G5" s="6"/>
      <c r="H5" s="6"/>
      <c r="I5" s="6"/>
      <c r="J5" s="6"/>
      <c r="K5" s="6"/>
    </row>
    <row r="6" spans="1:11" ht="10.9" hidden="1" customHeight="1" thickBot="1" x14ac:dyDescent="0.25">
      <c r="A6" s="5"/>
      <c r="B6" s="5"/>
      <c r="C6" s="5"/>
      <c r="D6" s="5"/>
      <c r="E6" s="5"/>
      <c r="F6" s="5"/>
      <c r="H6" s="6"/>
      <c r="I6" s="6"/>
      <c r="J6" s="6"/>
      <c r="K6" s="6"/>
    </row>
    <row r="7" spans="1:11" ht="9.9499999999999993" customHeight="1" x14ac:dyDescent="0.2">
      <c r="A7" s="7">
        <v>1</v>
      </c>
      <c r="B7" s="7">
        <v>2</v>
      </c>
      <c r="C7" s="54">
        <v>3</v>
      </c>
      <c r="D7" s="7">
        <v>4</v>
      </c>
      <c r="E7" s="7">
        <v>5</v>
      </c>
      <c r="F7" s="7">
        <v>6</v>
      </c>
      <c r="G7" s="6"/>
      <c r="H7" s="6"/>
      <c r="I7" s="6"/>
      <c r="J7" s="6"/>
      <c r="K7" s="6"/>
    </row>
    <row r="8" spans="1:11" ht="15" customHeight="1" x14ac:dyDescent="0.2">
      <c r="A8" s="8">
        <v>1</v>
      </c>
      <c r="B8" s="8" t="s">
        <v>15</v>
      </c>
      <c r="C8" s="9" t="s">
        <v>16</v>
      </c>
      <c r="D8" s="8"/>
      <c r="E8" s="10"/>
      <c r="F8" s="10"/>
      <c r="G8" s="11"/>
      <c r="H8" s="6"/>
      <c r="I8" s="6"/>
      <c r="J8" s="6"/>
      <c r="K8" s="6"/>
    </row>
    <row r="9" spans="1:11" ht="15" customHeight="1" x14ac:dyDescent="0.2">
      <c r="A9" s="12" t="s">
        <v>7</v>
      </c>
      <c r="B9" s="13" t="s">
        <v>17</v>
      </c>
      <c r="C9" s="12" t="s">
        <v>18</v>
      </c>
      <c r="D9" s="14"/>
      <c r="E9" s="15"/>
      <c r="F9" s="15"/>
      <c r="G9" s="11"/>
      <c r="H9" s="16"/>
      <c r="I9" s="17"/>
      <c r="J9" s="6"/>
      <c r="K9" s="6"/>
    </row>
    <row r="10" spans="1:11" ht="30" customHeight="1" x14ac:dyDescent="0.2">
      <c r="A10" s="18">
        <v>1</v>
      </c>
      <c r="B10" s="18"/>
      <c r="C10" s="19" t="s">
        <v>19</v>
      </c>
      <c r="D10" s="20" t="s">
        <v>140</v>
      </c>
      <c r="E10" s="21">
        <f>3500*2</f>
        <v>7000</v>
      </c>
      <c r="F10" s="57"/>
      <c r="G10" s="11"/>
      <c r="I10" s="6"/>
      <c r="J10" s="6"/>
      <c r="K10" s="6"/>
    </row>
    <row r="11" spans="1:11" ht="23.25" customHeight="1" x14ac:dyDescent="0.2">
      <c r="A11" s="18"/>
      <c r="B11" s="18"/>
      <c r="C11" s="19"/>
      <c r="D11" s="20"/>
      <c r="E11" s="29"/>
      <c r="F11" s="21">
        <f>3500*2</f>
        <v>7000</v>
      </c>
      <c r="G11" s="11"/>
      <c r="I11" s="6"/>
      <c r="J11" s="6"/>
      <c r="K11" s="6"/>
    </row>
    <row r="12" spans="1:11" ht="15" customHeight="1" x14ac:dyDescent="0.2">
      <c r="A12" s="8">
        <v>2</v>
      </c>
      <c r="B12" s="8" t="s">
        <v>23</v>
      </c>
      <c r="C12" s="9" t="s">
        <v>24</v>
      </c>
      <c r="D12" s="8"/>
      <c r="E12" s="10"/>
      <c r="F12" s="10"/>
      <c r="G12" s="11"/>
    </row>
    <row r="13" spans="1:11" ht="30" customHeight="1" x14ac:dyDescent="0.2">
      <c r="A13" s="23" t="s">
        <v>8</v>
      </c>
      <c r="B13" s="24" t="s">
        <v>33</v>
      </c>
      <c r="C13" s="25" t="s">
        <v>34</v>
      </c>
      <c r="D13" s="20"/>
      <c r="E13" s="26"/>
      <c r="F13" s="26"/>
      <c r="G13" s="11"/>
      <c r="H13" s="6"/>
    </row>
    <row r="14" spans="1:11" ht="45" customHeight="1" x14ac:dyDescent="0.2">
      <c r="A14" s="18">
        <v>2</v>
      </c>
      <c r="B14" s="18"/>
      <c r="C14" s="19" t="s">
        <v>32</v>
      </c>
      <c r="D14" s="20" t="s">
        <v>26</v>
      </c>
      <c r="E14" s="28">
        <v>3.5</v>
      </c>
      <c r="F14" s="57"/>
      <c r="G14" s="11"/>
      <c r="H14" s="30"/>
    </row>
    <row r="15" spans="1:11" s="50" customFormat="1" ht="23.25" customHeight="1" x14ac:dyDescent="0.2">
      <c r="A15" s="20"/>
      <c r="B15" s="20"/>
      <c r="C15" s="34"/>
      <c r="D15" s="20"/>
      <c r="E15" s="29"/>
      <c r="F15" s="29">
        <v>3.5</v>
      </c>
      <c r="G15" s="11"/>
      <c r="I15" s="11"/>
      <c r="J15" s="11"/>
      <c r="K15" s="11"/>
    </row>
    <row r="16" spans="1:11" ht="15" customHeight="1" x14ac:dyDescent="0.2">
      <c r="A16" s="31" t="s">
        <v>27</v>
      </c>
      <c r="B16" s="24" t="s">
        <v>45</v>
      </c>
      <c r="C16" s="25" t="s">
        <v>46</v>
      </c>
      <c r="D16" s="20"/>
      <c r="E16" s="28"/>
      <c r="F16" s="28"/>
      <c r="G16" s="11"/>
      <c r="H16" s="30"/>
    </row>
    <row r="17" spans="1:11" ht="30" customHeight="1" x14ac:dyDescent="0.2">
      <c r="A17" s="18">
        <v>3</v>
      </c>
      <c r="B17" s="18"/>
      <c r="C17" s="19" t="s">
        <v>47</v>
      </c>
      <c r="D17" s="20" t="s">
        <v>44</v>
      </c>
      <c r="E17" s="28">
        <v>1</v>
      </c>
      <c r="F17" s="57"/>
      <c r="G17" s="11"/>
      <c r="H17" s="30"/>
    </row>
    <row r="18" spans="1:11" s="50" customFormat="1" ht="23.25" customHeight="1" x14ac:dyDescent="0.2">
      <c r="A18" s="20"/>
      <c r="B18" s="20"/>
      <c r="C18" s="34"/>
      <c r="D18" s="20"/>
      <c r="E18" s="29"/>
      <c r="F18" s="28">
        <v>1</v>
      </c>
      <c r="G18" s="11"/>
      <c r="I18" s="11"/>
      <c r="J18" s="11"/>
      <c r="K18" s="11"/>
    </row>
    <row r="19" spans="1:11" ht="15" customHeight="1" x14ac:dyDescent="0.2">
      <c r="A19" s="31" t="s">
        <v>28</v>
      </c>
      <c r="B19" s="13" t="s">
        <v>56</v>
      </c>
      <c r="C19" s="13" t="s">
        <v>57</v>
      </c>
      <c r="D19" s="20"/>
      <c r="E19" s="28"/>
      <c r="F19" s="28"/>
      <c r="G19" s="11"/>
      <c r="H19" s="30"/>
    </row>
    <row r="20" spans="1:11" ht="30" customHeight="1" x14ac:dyDescent="0.2">
      <c r="A20" s="18">
        <v>4</v>
      </c>
      <c r="B20" s="18"/>
      <c r="C20" s="19" t="s">
        <v>58</v>
      </c>
      <c r="D20" s="32" t="s">
        <v>137</v>
      </c>
      <c r="E20" s="33">
        <f>((3500/2)*4*2)/10000</f>
        <v>1.4</v>
      </c>
      <c r="F20" s="57"/>
      <c r="G20" s="11"/>
      <c r="H20" s="30"/>
    </row>
    <row r="21" spans="1:11" ht="23.25" customHeight="1" x14ac:dyDescent="0.2">
      <c r="A21" s="18"/>
      <c r="B21" s="18"/>
      <c r="C21" s="19"/>
      <c r="D21" s="20"/>
      <c r="E21" s="29"/>
      <c r="F21" s="21">
        <f>((3500/2)*4*2)/10000</f>
        <v>1.4</v>
      </c>
      <c r="G21" s="11"/>
      <c r="I21" s="6"/>
      <c r="J21" s="6"/>
      <c r="K21" s="6"/>
    </row>
    <row r="22" spans="1:11" ht="30" customHeight="1" x14ac:dyDescent="0.2">
      <c r="A22" s="18">
        <v>5</v>
      </c>
      <c r="B22" s="13"/>
      <c r="C22" s="34" t="s">
        <v>43</v>
      </c>
      <c r="D22" s="20" t="s">
        <v>21</v>
      </c>
      <c r="E22" s="29">
        <f>133+107</f>
        <v>240</v>
      </c>
      <c r="F22" s="57"/>
      <c r="G22" s="11"/>
      <c r="H22" s="30"/>
    </row>
    <row r="23" spans="1:11" s="50" customFormat="1" ht="23.25" customHeight="1" x14ac:dyDescent="0.2">
      <c r="A23" s="20"/>
      <c r="B23" s="20"/>
      <c r="C23" s="34"/>
      <c r="D23" s="20"/>
      <c r="E23" s="29"/>
      <c r="F23" s="28">
        <f>133+107</f>
        <v>240</v>
      </c>
      <c r="G23" s="11"/>
      <c r="I23" s="11"/>
      <c r="J23" s="11"/>
      <c r="K23" s="11"/>
    </row>
    <row r="24" spans="1:11" ht="15" customHeight="1" x14ac:dyDescent="0.2">
      <c r="A24" s="31" t="s">
        <v>115</v>
      </c>
      <c r="B24" s="13" t="s">
        <v>13</v>
      </c>
      <c r="C24" s="13" t="s">
        <v>25</v>
      </c>
      <c r="D24" s="20"/>
      <c r="E24" s="27"/>
      <c r="F24" s="27"/>
      <c r="G24" s="11"/>
    </row>
    <row r="25" spans="1:11" ht="31.5" customHeight="1" x14ac:dyDescent="0.2">
      <c r="A25" s="18">
        <v>6</v>
      </c>
      <c r="B25" s="13"/>
      <c r="C25" s="19" t="s">
        <v>53</v>
      </c>
      <c r="D25" s="20" t="s">
        <v>140</v>
      </c>
      <c r="E25" s="36">
        <f>(2456*5.5)+((3500-2456)*3.5)</f>
        <v>17162</v>
      </c>
      <c r="F25" s="57"/>
      <c r="G25" s="37"/>
      <c r="H25" s="30"/>
      <c r="I25" s="17"/>
    </row>
    <row r="26" spans="1:11" s="50" customFormat="1" ht="23.25" customHeight="1" x14ac:dyDescent="0.2">
      <c r="A26" s="20"/>
      <c r="B26" s="20"/>
      <c r="C26" s="34"/>
      <c r="D26" s="20"/>
      <c r="E26" s="29"/>
      <c r="F26" s="28">
        <f>(2456*5.5)+((3500-2456)*3.5)</f>
        <v>17162</v>
      </c>
      <c r="G26" s="11"/>
      <c r="I26" s="11"/>
      <c r="J26" s="11"/>
      <c r="K26" s="11"/>
    </row>
    <row r="27" spans="1:11" ht="50.25" customHeight="1" x14ac:dyDescent="0.2">
      <c r="A27" s="18">
        <v>7</v>
      </c>
      <c r="B27" s="13"/>
      <c r="C27" s="19" t="s">
        <v>61</v>
      </c>
      <c r="D27" s="20" t="s">
        <v>21</v>
      </c>
      <c r="E27" s="36">
        <v>9</v>
      </c>
      <c r="F27" s="57"/>
      <c r="G27" s="37"/>
      <c r="H27" s="30"/>
      <c r="I27" s="17"/>
    </row>
    <row r="28" spans="1:11" s="50" customFormat="1" ht="23.25" customHeight="1" x14ac:dyDescent="0.2">
      <c r="A28" s="20"/>
      <c r="B28" s="20"/>
      <c r="C28" s="34"/>
      <c r="D28" s="20"/>
      <c r="E28" s="29"/>
      <c r="F28" s="28">
        <v>9</v>
      </c>
      <c r="G28" s="11"/>
      <c r="I28" s="11"/>
      <c r="J28" s="11"/>
      <c r="K28" s="11"/>
    </row>
    <row r="29" spans="1:11" ht="60" customHeight="1" x14ac:dyDescent="0.2">
      <c r="A29" s="18">
        <v>8</v>
      </c>
      <c r="B29" s="13"/>
      <c r="C29" s="19" t="s">
        <v>62</v>
      </c>
      <c r="D29" s="20" t="s">
        <v>21</v>
      </c>
      <c r="E29" s="36">
        <f>18+(12*7)+49+50</f>
        <v>201</v>
      </c>
      <c r="F29" s="57"/>
      <c r="G29" s="37"/>
      <c r="H29" s="30"/>
      <c r="I29" s="17"/>
    </row>
    <row r="30" spans="1:11" s="50" customFormat="1" ht="23.25" customHeight="1" x14ac:dyDescent="0.2">
      <c r="A30" s="20"/>
      <c r="B30" s="20"/>
      <c r="C30" s="34"/>
      <c r="D30" s="20"/>
      <c r="E30" s="29"/>
      <c r="F30" s="28">
        <f>18+(12*7)+49+50</f>
        <v>201</v>
      </c>
      <c r="G30" s="11"/>
      <c r="I30" s="11"/>
      <c r="J30" s="11"/>
      <c r="K30" s="11"/>
    </row>
    <row r="31" spans="1:11" ht="15" customHeight="1" x14ac:dyDescent="0.2">
      <c r="A31" s="38">
        <v>3</v>
      </c>
      <c r="B31" s="8" t="s">
        <v>63</v>
      </c>
      <c r="C31" s="9" t="s">
        <v>64</v>
      </c>
      <c r="D31" s="9"/>
      <c r="E31" s="9"/>
      <c r="F31" s="9"/>
      <c r="G31" s="37"/>
      <c r="H31" s="30"/>
      <c r="I31" s="17"/>
    </row>
    <row r="32" spans="1:11" ht="15" customHeight="1" x14ac:dyDescent="0.2">
      <c r="A32" s="31" t="s">
        <v>12</v>
      </c>
      <c r="B32" s="13" t="s">
        <v>65</v>
      </c>
      <c r="C32" s="13" t="s">
        <v>66</v>
      </c>
      <c r="D32" s="20"/>
      <c r="E32" s="36"/>
      <c r="F32" s="36"/>
      <c r="G32" s="37"/>
      <c r="H32" s="30"/>
      <c r="I32" s="17"/>
    </row>
    <row r="33" spans="1:11" ht="45" customHeight="1" x14ac:dyDescent="0.2">
      <c r="A33" s="18">
        <v>9</v>
      </c>
      <c r="B33" s="13"/>
      <c r="C33" s="19" t="s">
        <v>76</v>
      </c>
      <c r="D33" s="20" t="s">
        <v>140</v>
      </c>
      <c r="E33" s="29">
        <f>((5.5+0.75+0.75)*2456)+((4+0.75+0.75)*1044)+407.62</f>
        <v>23341.62</v>
      </c>
      <c r="F33" s="57"/>
      <c r="G33" s="37"/>
      <c r="H33" s="30"/>
      <c r="I33" s="17"/>
    </row>
    <row r="34" spans="1:11" s="50" customFormat="1" ht="23.25" customHeight="1" x14ac:dyDescent="0.2">
      <c r="A34" s="20"/>
      <c r="B34" s="20"/>
      <c r="C34" s="34"/>
      <c r="D34" s="20"/>
      <c r="E34" s="29"/>
      <c r="F34" s="28">
        <f>((5.5+0.75+0.75)*2456)+((4+0.75+0.75)*1044)+407.62</f>
        <v>23341.62</v>
      </c>
      <c r="G34" s="11"/>
      <c r="I34" s="11"/>
      <c r="J34" s="11"/>
      <c r="K34" s="11"/>
    </row>
    <row r="35" spans="1:11" ht="45" customHeight="1" x14ac:dyDescent="0.2">
      <c r="A35" s="18">
        <v>10</v>
      </c>
      <c r="B35" s="13"/>
      <c r="C35" s="34" t="s">
        <v>69</v>
      </c>
      <c r="D35" s="20" t="s">
        <v>140</v>
      </c>
      <c r="E35" s="29">
        <v>1525.4</v>
      </c>
      <c r="F35" s="57"/>
      <c r="G35" s="37"/>
      <c r="H35" s="30"/>
      <c r="I35" s="17"/>
    </row>
    <row r="36" spans="1:11" s="50" customFormat="1" ht="23.25" customHeight="1" x14ac:dyDescent="0.2">
      <c r="A36" s="20"/>
      <c r="B36" s="20"/>
      <c r="C36" s="34"/>
      <c r="D36" s="20"/>
      <c r="E36" s="29"/>
      <c r="F36" s="28">
        <v>1525.4</v>
      </c>
      <c r="G36" s="11"/>
      <c r="I36" s="11"/>
      <c r="J36" s="11"/>
      <c r="K36" s="11"/>
    </row>
    <row r="37" spans="1:11" ht="15" customHeight="1" x14ac:dyDescent="0.2">
      <c r="A37" s="8">
        <v>4</v>
      </c>
      <c r="B37" s="8" t="s">
        <v>54</v>
      </c>
      <c r="C37" s="8" t="s">
        <v>55</v>
      </c>
      <c r="D37" s="39"/>
      <c r="E37" s="39"/>
      <c r="F37" s="39"/>
      <c r="G37" s="37"/>
    </row>
    <row r="38" spans="1:11" ht="30" customHeight="1" x14ac:dyDescent="0.2">
      <c r="A38" s="25" t="s">
        <v>9</v>
      </c>
      <c r="B38" s="12" t="s">
        <v>59</v>
      </c>
      <c r="C38" s="25" t="s">
        <v>60</v>
      </c>
      <c r="D38" s="20"/>
      <c r="E38" s="40"/>
      <c r="F38" s="40"/>
      <c r="G38" s="37"/>
    </row>
    <row r="39" spans="1:11" ht="66.75" customHeight="1" x14ac:dyDescent="0.2">
      <c r="A39" s="18">
        <v>11</v>
      </c>
      <c r="B39" s="13"/>
      <c r="C39" s="41" t="s">
        <v>141</v>
      </c>
      <c r="D39" s="20" t="s">
        <v>21</v>
      </c>
      <c r="E39" s="29">
        <v>9</v>
      </c>
      <c r="F39" s="57"/>
      <c r="G39" s="37"/>
    </row>
    <row r="40" spans="1:11" s="50" customFormat="1" ht="23.25" customHeight="1" x14ac:dyDescent="0.2">
      <c r="A40" s="20"/>
      <c r="B40" s="20"/>
      <c r="C40" s="34"/>
      <c r="D40" s="20"/>
      <c r="E40" s="29"/>
      <c r="F40" s="28">
        <v>9</v>
      </c>
      <c r="G40" s="11"/>
      <c r="I40" s="11"/>
      <c r="J40" s="11"/>
      <c r="K40" s="11"/>
    </row>
    <row r="41" spans="1:11" ht="67.5" customHeight="1" x14ac:dyDescent="0.2">
      <c r="A41" s="18">
        <v>12</v>
      </c>
      <c r="B41" s="13"/>
      <c r="C41" s="41" t="s">
        <v>138</v>
      </c>
      <c r="D41" s="20" t="s">
        <v>21</v>
      </c>
      <c r="E41" s="21">
        <f>2*12</f>
        <v>24</v>
      </c>
      <c r="F41" s="57"/>
      <c r="G41" s="37"/>
    </row>
    <row r="42" spans="1:11" s="50" customFormat="1" ht="23.25" customHeight="1" x14ac:dyDescent="0.2">
      <c r="A42" s="20"/>
      <c r="B42" s="20"/>
      <c r="C42" s="34"/>
      <c r="D42" s="20"/>
      <c r="E42" s="29"/>
      <c r="F42" s="21">
        <f>2*12</f>
        <v>24</v>
      </c>
      <c r="G42" s="11"/>
      <c r="I42" s="11"/>
      <c r="J42" s="11"/>
      <c r="K42" s="11"/>
    </row>
    <row r="43" spans="1:11" ht="45" customHeight="1" x14ac:dyDescent="0.2">
      <c r="A43" s="58" t="s">
        <v>135</v>
      </c>
      <c r="B43" s="58"/>
      <c r="C43" s="58"/>
      <c r="D43" s="58"/>
      <c r="E43" s="58"/>
      <c r="F43" s="58"/>
      <c r="G43" s="37"/>
    </row>
    <row r="44" spans="1:11" ht="15" customHeight="1" x14ac:dyDescent="0.2">
      <c r="A44" s="8">
        <v>5</v>
      </c>
      <c r="B44" s="8" t="s">
        <v>15</v>
      </c>
      <c r="C44" s="9" t="s">
        <v>16</v>
      </c>
      <c r="D44" s="8"/>
      <c r="E44" s="10"/>
      <c r="F44" s="10"/>
      <c r="G44" s="11"/>
    </row>
    <row r="45" spans="1:11" ht="30" customHeight="1" x14ac:dyDescent="0.2">
      <c r="A45" s="42" t="s">
        <v>10</v>
      </c>
      <c r="B45" s="12" t="s">
        <v>67</v>
      </c>
      <c r="C45" s="25" t="s">
        <v>68</v>
      </c>
      <c r="D45" s="13"/>
      <c r="E45" s="35"/>
      <c r="F45" s="35"/>
      <c r="G45" s="11"/>
    </row>
    <row r="46" spans="1:11" ht="64.5" customHeight="1" x14ac:dyDescent="0.2">
      <c r="A46" s="18">
        <v>13</v>
      </c>
      <c r="B46" s="12"/>
      <c r="C46" s="41" t="s">
        <v>139</v>
      </c>
      <c r="D46" s="20" t="s">
        <v>21</v>
      </c>
      <c r="E46" s="22">
        <v>618</v>
      </c>
      <c r="F46" s="57"/>
      <c r="G46" s="11"/>
    </row>
    <row r="47" spans="1:11" s="50" customFormat="1" ht="23.25" customHeight="1" x14ac:dyDescent="0.2">
      <c r="A47" s="20"/>
      <c r="B47" s="20"/>
      <c r="C47" s="34"/>
      <c r="D47" s="20"/>
      <c r="E47" s="29"/>
      <c r="F47" s="28">
        <v>618</v>
      </c>
      <c r="G47" s="11"/>
      <c r="I47" s="11"/>
      <c r="J47" s="11"/>
      <c r="K47" s="11"/>
    </row>
    <row r="48" spans="1:11" ht="30" customHeight="1" x14ac:dyDescent="0.2">
      <c r="A48" s="43" t="s">
        <v>134</v>
      </c>
      <c r="B48" s="43"/>
      <c r="C48" s="43"/>
      <c r="D48" s="43"/>
      <c r="E48" s="43"/>
      <c r="F48" s="43"/>
      <c r="G48" s="11"/>
    </row>
    <row r="49" spans="1:11" ht="15" customHeight="1" x14ac:dyDescent="0.2">
      <c r="A49" s="42" t="s">
        <v>22</v>
      </c>
      <c r="B49" s="12" t="s">
        <v>29</v>
      </c>
      <c r="C49" s="12" t="s">
        <v>30</v>
      </c>
      <c r="D49" s="13"/>
      <c r="E49" s="35"/>
      <c r="F49" s="35"/>
      <c r="G49" s="11"/>
    </row>
    <row r="50" spans="1:11" ht="30" customHeight="1" x14ac:dyDescent="0.2">
      <c r="A50" s="18">
        <v>14</v>
      </c>
      <c r="B50" s="13"/>
      <c r="C50" s="19" t="s">
        <v>31</v>
      </c>
      <c r="D50" s="20" t="s">
        <v>21</v>
      </c>
      <c r="E50" s="36">
        <f>3500*2</f>
        <v>7000</v>
      </c>
      <c r="F50" s="57"/>
      <c r="G50" s="11"/>
    </row>
    <row r="51" spans="1:11" s="50" customFormat="1" ht="23.25" customHeight="1" x14ac:dyDescent="0.2">
      <c r="A51" s="20"/>
      <c r="B51" s="20"/>
      <c r="C51" s="34"/>
      <c r="D51" s="20"/>
      <c r="E51" s="29"/>
      <c r="F51" s="28">
        <f>3500*2</f>
        <v>7000</v>
      </c>
      <c r="G51" s="11"/>
      <c r="I51" s="11"/>
      <c r="J51" s="11"/>
      <c r="K51" s="11"/>
    </row>
    <row r="52" spans="1:11" ht="15" customHeight="1" x14ac:dyDescent="0.2">
      <c r="A52" s="8">
        <v>6</v>
      </c>
      <c r="B52" s="8" t="s">
        <v>1</v>
      </c>
      <c r="C52" s="9" t="s">
        <v>2</v>
      </c>
      <c r="D52" s="8"/>
      <c r="E52" s="10"/>
      <c r="F52" s="10"/>
      <c r="G52" s="11"/>
    </row>
    <row r="53" spans="1:11" ht="15" customHeight="1" x14ac:dyDescent="0.2">
      <c r="A53" s="31" t="s">
        <v>20</v>
      </c>
      <c r="B53" s="24" t="s">
        <v>70</v>
      </c>
      <c r="C53" s="13" t="s">
        <v>71</v>
      </c>
      <c r="D53" s="13"/>
      <c r="E53" s="35"/>
      <c r="F53" s="35"/>
      <c r="G53" s="11"/>
    </row>
    <row r="54" spans="1:11" ht="30" customHeight="1" x14ac:dyDescent="0.2">
      <c r="A54" s="13">
        <v>15</v>
      </c>
      <c r="B54" s="13"/>
      <c r="C54" s="34" t="s">
        <v>74</v>
      </c>
      <c r="D54" s="20" t="s">
        <v>140</v>
      </c>
      <c r="E54" s="36">
        <f>E35</f>
        <v>1525.4</v>
      </c>
      <c r="F54" s="57"/>
      <c r="G54" s="11"/>
    </row>
    <row r="55" spans="1:11" s="50" customFormat="1" ht="23.25" customHeight="1" x14ac:dyDescent="0.2">
      <c r="A55" s="20"/>
      <c r="B55" s="20"/>
      <c r="C55" s="34"/>
      <c r="D55" s="20"/>
      <c r="E55" s="29"/>
      <c r="F55" s="28">
        <f>F36</f>
        <v>1525.4</v>
      </c>
      <c r="G55" s="11"/>
      <c r="I55" s="11"/>
      <c r="J55" s="11"/>
      <c r="K55" s="11"/>
    </row>
    <row r="56" spans="1:11" ht="15" customHeight="1" x14ac:dyDescent="0.2">
      <c r="A56" s="31" t="s">
        <v>116</v>
      </c>
      <c r="B56" s="24" t="s">
        <v>72</v>
      </c>
      <c r="C56" s="13" t="s">
        <v>73</v>
      </c>
      <c r="D56" s="13"/>
      <c r="E56" s="35"/>
      <c r="F56" s="35"/>
      <c r="G56" s="11"/>
    </row>
    <row r="57" spans="1:11" ht="45" customHeight="1" x14ac:dyDescent="0.2">
      <c r="A57" s="13">
        <v>16</v>
      </c>
      <c r="B57" s="13"/>
      <c r="C57" s="34" t="s">
        <v>75</v>
      </c>
      <c r="D57" s="20" t="s">
        <v>140</v>
      </c>
      <c r="E57" s="29">
        <f>((5.5+0.61+0.61)*2456)+((4+0.61+0.61)*1044)+407.62</f>
        <v>22361.620000000003</v>
      </c>
      <c r="F57" s="57"/>
      <c r="G57" s="11"/>
    </row>
    <row r="58" spans="1:11" s="50" customFormat="1" ht="23.25" customHeight="1" x14ac:dyDescent="0.2">
      <c r="A58" s="20"/>
      <c r="B58" s="20"/>
      <c r="C58" s="34"/>
      <c r="D58" s="20"/>
      <c r="E58" s="29"/>
      <c r="F58" s="28">
        <f>((5.5+0.61+0.61)*2456)+((4+0.61+0.61)*1044)+407.62</f>
        <v>22361.620000000003</v>
      </c>
      <c r="G58" s="11"/>
      <c r="I58" s="11"/>
      <c r="J58" s="11"/>
      <c r="K58" s="11"/>
    </row>
    <row r="59" spans="1:11" ht="30" customHeight="1" x14ac:dyDescent="0.2">
      <c r="A59" s="44" t="s">
        <v>117</v>
      </c>
      <c r="B59" s="24" t="s">
        <v>48</v>
      </c>
      <c r="C59" s="45" t="s">
        <v>49</v>
      </c>
      <c r="D59" s="20"/>
      <c r="E59" s="26"/>
      <c r="F59" s="26"/>
      <c r="G59" s="11"/>
    </row>
    <row r="60" spans="1:11" ht="45" customHeight="1" x14ac:dyDescent="0.2">
      <c r="A60" s="18">
        <v>17</v>
      </c>
      <c r="B60" s="24"/>
      <c r="C60" s="19" t="s">
        <v>114</v>
      </c>
      <c r="D60" s="20" t="s">
        <v>140</v>
      </c>
      <c r="E60" s="29">
        <f>E33</f>
        <v>23341.62</v>
      </c>
      <c r="F60" s="57"/>
      <c r="G60" s="11"/>
      <c r="H60" s="30"/>
    </row>
    <row r="61" spans="1:11" s="50" customFormat="1" ht="23.25" customHeight="1" x14ac:dyDescent="0.2">
      <c r="A61" s="20"/>
      <c r="B61" s="20"/>
      <c r="C61" s="34"/>
      <c r="D61" s="20"/>
      <c r="E61" s="29"/>
      <c r="F61" s="28">
        <f>F34</f>
        <v>23341.62</v>
      </c>
      <c r="G61" s="11"/>
      <c r="I61" s="11"/>
      <c r="J61" s="11"/>
      <c r="K61" s="11"/>
    </row>
    <row r="62" spans="1:11" ht="21" customHeight="1" x14ac:dyDescent="0.2">
      <c r="A62" s="42" t="s">
        <v>118</v>
      </c>
      <c r="B62" s="13" t="s">
        <v>95</v>
      </c>
      <c r="C62" s="60" t="s">
        <v>96</v>
      </c>
      <c r="D62" s="13"/>
      <c r="E62" s="35"/>
      <c r="F62" s="35"/>
      <c r="G62" s="11"/>
    </row>
    <row r="63" spans="1:11" ht="61.5" customHeight="1" x14ac:dyDescent="0.2">
      <c r="A63" s="18">
        <v>18</v>
      </c>
      <c r="B63" s="13"/>
      <c r="C63" s="19" t="s">
        <v>143</v>
      </c>
      <c r="D63" s="20" t="s">
        <v>140</v>
      </c>
      <c r="E63" s="29">
        <f>((5.5+0.45+0.45)*2456)+((4+0.45+0.45)*1044)+407.62</f>
        <v>21241.62</v>
      </c>
      <c r="F63" s="57"/>
      <c r="G63" s="11"/>
    </row>
    <row r="64" spans="1:11" s="50" customFormat="1" ht="23.25" customHeight="1" x14ac:dyDescent="0.2">
      <c r="A64" s="20"/>
      <c r="B64" s="20"/>
      <c r="C64" s="34"/>
      <c r="D64" s="20"/>
      <c r="E64" s="29"/>
      <c r="F64" s="28">
        <f>((5.5+0.45+0.45)*2456)+((4+0.45+0.45)*1044)+407.62</f>
        <v>21241.62</v>
      </c>
      <c r="G64" s="11"/>
      <c r="I64" s="11"/>
      <c r="J64" s="11"/>
      <c r="K64" s="11"/>
    </row>
    <row r="65" spans="1:11" ht="45" customHeight="1" x14ac:dyDescent="0.2">
      <c r="A65" s="18">
        <v>19</v>
      </c>
      <c r="B65" s="13"/>
      <c r="C65" s="19" t="s">
        <v>50</v>
      </c>
      <c r="D65" s="20" t="s">
        <v>140</v>
      </c>
      <c r="E65" s="36">
        <f>E35</f>
        <v>1525.4</v>
      </c>
      <c r="F65" s="57"/>
      <c r="G65" s="11"/>
    </row>
    <row r="66" spans="1:11" s="50" customFormat="1" ht="23.25" customHeight="1" x14ac:dyDescent="0.2">
      <c r="A66" s="20"/>
      <c r="B66" s="20"/>
      <c r="C66" s="34"/>
      <c r="D66" s="20"/>
      <c r="E66" s="29"/>
      <c r="F66" s="28">
        <f>F36</f>
        <v>1525.4</v>
      </c>
      <c r="G66" s="11"/>
      <c r="I66" s="11"/>
      <c r="J66" s="11"/>
      <c r="K66" s="11"/>
    </row>
    <row r="67" spans="1:11" ht="15" customHeight="1" x14ac:dyDescent="0.2">
      <c r="A67" s="8">
        <v>7</v>
      </c>
      <c r="B67" s="8" t="s">
        <v>3</v>
      </c>
      <c r="C67" s="9" t="s">
        <v>4</v>
      </c>
      <c r="D67" s="8"/>
      <c r="E67" s="10"/>
      <c r="F67" s="10"/>
      <c r="G67" s="11"/>
    </row>
    <row r="68" spans="1:11" ht="30" customHeight="1" x14ac:dyDescent="0.2">
      <c r="A68" s="44" t="s">
        <v>119</v>
      </c>
      <c r="B68" s="13" t="s">
        <v>40</v>
      </c>
      <c r="C68" s="25" t="s">
        <v>41</v>
      </c>
      <c r="D68" s="20"/>
      <c r="E68" s="26"/>
      <c r="F68" s="26"/>
      <c r="G68" s="11"/>
    </row>
    <row r="69" spans="1:11" ht="45" customHeight="1" x14ac:dyDescent="0.2">
      <c r="A69" s="18">
        <v>20</v>
      </c>
      <c r="B69" s="24"/>
      <c r="C69" s="19" t="s">
        <v>77</v>
      </c>
      <c r="D69" s="20" t="s">
        <v>140</v>
      </c>
      <c r="E69" s="21">
        <f>((5.5+0.1+0.1)*2456)+((4+0.1+0.1)*1044)+407.62</f>
        <v>18791.62</v>
      </c>
      <c r="F69" s="57"/>
      <c r="G69" s="11"/>
      <c r="I69" s="30"/>
    </row>
    <row r="70" spans="1:11" s="50" customFormat="1" ht="23.25" customHeight="1" x14ac:dyDescent="0.2">
      <c r="A70" s="20"/>
      <c r="B70" s="20"/>
      <c r="C70" s="34"/>
      <c r="D70" s="20"/>
      <c r="E70" s="29"/>
      <c r="F70" s="21">
        <f>((5.5+0.1+0.1)*2456)+((4+0.1+0.1)*1044)+407.62</f>
        <v>18791.62</v>
      </c>
      <c r="G70" s="11"/>
      <c r="I70" s="11"/>
      <c r="J70" s="11"/>
      <c r="K70" s="11"/>
    </row>
    <row r="71" spans="1:11" ht="45" customHeight="1" x14ac:dyDescent="0.2">
      <c r="A71" s="18">
        <v>21</v>
      </c>
      <c r="B71" s="24"/>
      <c r="C71" s="19" t="s">
        <v>42</v>
      </c>
      <c r="D71" s="20" t="s">
        <v>140</v>
      </c>
      <c r="E71" s="36">
        <f>E35</f>
        <v>1525.4</v>
      </c>
      <c r="F71" s="57"/>
      <c r="G71" s="37"/>
    </row>
    <row r="72" spans="1:11" s="50" customFormat="1" ht="23.25" customHeight="1" x14ac:dyDescent="0.2">
      <c r="A72" s="20"/>
      <c r="B72" s="20"/>
      <c r="C72" s="34"/>
      <c r="D72" s="20"/>
      <c r="E72" s="29"/>
      <c r="F72" s="29">
        <f>F36</f>
        <v>1525.4</v>
      </c>
      <c r="G72" s="11"/>
      <c r="I72" s="11"/>
      <c r="J72" s="11"/>
      <c r="K72" s="11"/>
    </row>
    <row r="73" spans="1:11" ht="30" customHeight="1" x14ac:dyDescent="0.2">
      <c r="A73" s="44" t="s">
        <v>120</v>
      </c>
      <c r="B73" s="24" t="s">
        <v>39</v>
      </c>
      <c r="C73" s="25" t="s">
        <v>35</v>
      </c>
      <c r="D73" s="20"/>
      <c r="E73" s="26"/>
      <c r="F73" s="26"/>
      <c r="G73" s="11"/>
    </row>
    <row r="74" spans="1:11" ht="30" customHeight="1" x14ac:dyDescent="0.2">
      <c r="A74" s="18">
        <v>22</v>
      </c>
      <c r="B74" s="46"/>
      <c r="C74" s="19" t="s">
        <v>79</v>
      </c>
      <c r="D74" s="20" t="s">
        <v>140</v>
      </c>
      <c r="E74" s="21">
        <f>E69+E71</f>
        <v>20317.02</v>
      </c>
      <c r="F74" s="57"/>
      <c r="G74" s="11"/>
    </row>
    <row r="75" spans="1:11" s="50" customFormat="1" ht="23.25" customHeight="1" x14ac:dyDescent="0.2">
      <c r="A75" s="20"/>
      <c r="B75" s="20"/>
      <c r="C75" s="34"/>
      <c r="D75" s="20"/>
      <c r="E75" s="29"/>
      <c r="F75" s="21">
        <f>F70+F72</f>
        <v>20317.02</v>
      </c>
      <c r="G75" s="11"/>
      <c r="I75" s="11"/>
      <c r="J75" s="11"/>
      <c r="K75" s="11"/>
    </row>
    <row r="76" spans="1:11" ht="30" customHeight="1" x14ac:dyDescent="0.2">
      <c r="A76" s="46">
        <v>23</v>
      </c>
      <c r="B76" s="13"/>
      <c r="C76" s="19" t="s">
        <v>80</v>
      </c>
      <c r="D76" s="20" t="s">
        <v>140</v>
      </c>
      <c r="E76" s="21">
        <f>E74</f>
        <v>20317.02</v>
      </c>
      <c r="F76" s="57"/>
      <c r="G76" s="11"/>
    </row>
    <row r="77" spans="1:11" s="50" customFormat="1" ht="23.25" customHeight="1" x14ac:dyDescent="0.2">
      <c r="A77" s="20"/>
      <c r="B77" s="20"/>
      <c r="C77" s="34"/>
      <c r="D77" s="20"/>
      <c r="E77" s="29"/>
      <c r="F77" s="21">
        <f>F75</f>
        <v>20317.02</v>
      </c>
      <c r="G77" s="11"/>
      <c r="I77" s="11"/>
      <c r="J77" s="11"/>
      <c r="K77" s="11"/>
    </row>
    <row r="78" spans="1:11" ht="30" customHeight="1" x14ac:dyDescent="0.2">
      <c r="A78" s="44" t="s">
        <v>121</v>
      </c>
      <c r="B78" s="13" t="s">
        <v>37</v>
      </c>
      <c r="C78" s="25" t="s">
        <v>38</v>
      </c>
      <c r="D78" s="20"/>
      <c r="E78" s="26"/>
      <c r="F78" s="26"/>
      <c r="G78" s="11"/>
    </row>
    <row r="79" spans="1:11" ht="45" customHeight="1" x14ac:dyDescent="0.2">
      <c r="A79" s="47" t="s">
        <v>129</v>
      </c>
      <c r="B79" s="13"/>
      <c r="C79" s="34" t="s">
        <v>81</v>
      </c>
      <c r="D79" s="20" t="s">
        <v>140</v>
      </c>
      <c r="E79" s="29">
        <f>(5.5*2456)+(4*1044)+407.62</f>
        <v>18091.62</v>
      </c>
      <c r="F79" s="57"/>
      <c r="G79" s="11"/>
    </row>
    <row r="80" spans="1:11" s="50" customFormat="1" ht="23.25" customHeight="1" x14ac:dyDescent="0.2">
      <c r="A80" s="20"/>
      <c r="B80" s="20"/>
      <c r="C80" s="34"/>
      <c r="D80" s="20"/>
      <c r="E80" s="29"/>
      <c r="F80" s="29">
        <f>(5.5*2456)+(4*1044)+407.62</f>
        <v>18091.62</v>
      </c>
      <c r="G80" s="11"/>
      <c r="I80" s="11"/>
      <c r="J80" s="11"/>
      <c r="K80" s="11"/>
    </row>
    <row r="81" spans="1:11" ht="44.25" customHeight="1" x14ac:dyDescent="0.2">
      <c r="A81" s="18">
        <v>25</v>
      </c>
      <c r="B81" s="13"/>
      <c r="C81" s="34" t="s">
        <v>78</v>
      </c>
      <c r="D81" s="20" t="s">
        <v>140</v>
      </c>
      <c r="E81" s="29">
        <f>E35</f>
        <v>1525.4</v>
      </c>
      <c r="F81" s="57"/>
      <c r="G81" s="11"/>
    </row>
    <row r="82" spans="1:11" s="50" customFormat="1" ht="23.25" customHeight="1" x14ac:dyDescent="0.2">
      <c r="A82" s="20"/>
      <c r="B82" s="20"/>
      <c r="C82" s="34"/>
      <c r="D82" s="20"/>
      <c r="E82" s="29"/>
      <c r="F82" s="29">
        <f>F36</f>
        <v>1525.4</v>
      </c>
      <c r="G82" s="11"/>
      <c r="I82" s="11"/>
      <c r="J82" s="11"/>
      <c r="K82" s="11"/>
    </row>
    <row r="83" spans="1:11" ht="15" customHeight="1" x14ac:dyDescent="0.2">
      <c r="A83" s="8">
        <v>8</v>
      </c>
      <c r="B83" s="8" t="s">
        <v>15</v>
      </c>
      <c r="C83" s="9" t="s">
        <v>16</v>
      </c>
      <c r="D83" s="8"/>
      <c r="E83" s="10"/>
      <c r="F83" s="10"/>
      <c r="G83" s="11"/>
    </row>
    <row r="84" spans="1:11" ht="15" customHeight="1" x14ac:dyDescent="0.2">
      <c r="A84" s="48" t="s">
        <v>83</v>
      </c>
      <c r="B84" s="13" t="s">
        <v>36</v>
      </c>
      <c r="C84" s="12" t="s">
        <v>136</v>
      </c>
      <c r="D84" s="14"/>
      <c r="E84" s="15"/>
      <c r="F84" s="15"/>
      <c r="G84" s="11"/>
    </row>
    <row r="85" spans="1:11" ht="30" customHeight="1" x14ac:dyDescent="0.2">
      <c r="A85" s="18">
        <v>26</v>
      </c>
      <c r="B85" s="18"/>
      <c r="C85" s="19" t="s">
        <v>51</v>
      </c>
      <c r="D85" s="20" t="s">
        <v>140</v>
      </c>
      <c r="E85" s="29">
        <f>3500*0.75*2</f>
        <v>5250</v>
      </c>
      <c r="F85" s="57"/>
      <c r="G85" s="11"/>
    </row>
    <row r="86" spans="1:11" s="50" customFormat="1" ht="23.25" customHeight="1" x14ac:dyDescent="0.2">
      <c r="A86" s="20"/>
      <c r="B86" s="20"/>
      <c r="C86" s="34"/>
      <c r="D86" s="20"/>
      <c r="E86" s="29"/>
      <c r="F86" s="29">
        <f>3500*0.75*2</f>
        <v>5250</v>
      </c>
      <c r="G86" s="11"/>
      <c r="I86" s="11"/>
      <c r="J86" s="11"/>
      <c r="K86" s="11"/>
    </row>
    <row r="87" spans="1:11" ht="15" customHeight="1" x14ac:dyDescent="0.2">
      <c r="A87" s="59" t="s">
        <v>82</v>
      </c>
      <c r="B87" s="59"/>
      <c r="C87" s="59"/>
      <c r="D87" s="59"/>
      <c r="E87" s="59"/>
      <c r="F87" s="59"/>
      <c r="G87" s="11"/>
    </row>
    <row r="88" spans="1:11" ht="15" customHeight="1" x14ac:dyDescent="0.2">
      <c r="A88" s="8">
        <v>9</v>
      </c>
      <c r="B88" s="8" t="s">
        <v>1</v>
      </c>
      <c r="C88" s="9" t="s">
        <v>2</v>
      </c>
      <c r="D88" s="8"/>
      <c r="E88" s="10"/>
      <c r="F88" s="10"/>
      <c r="G88" s="11"/>
    </row>
    <row r="89" spans="1:11" ht="15" customHeight="1" x14ac:dyDescent="0.2">
      <c r="A89" s="44" t="s">
        <v>122</v>
      </c>
      <c r="B89" s="24" t="s">
        <v>84</v>
      </c>
      <c r="C89" s="12" t="s">
        <v>85</v>
      </c>
      <c r="D89" s="20"/>
      <c r="E89" s="49"/>
      <c r="F89" s="49"/>
      <c r="G89" s="50"/>
    </row>
    <row r="90" spans="1:11" ht="45" customHeight="1" x14ac:dyDescent="0.2">
      <c r="A90" s="47" t="s">
        <v>86</v>
      </c>
      <c r="B90" s="20"/>
      <c r="C90" s="19" t="s">
        <v>87</v>
      </c>
      <c r="D90" s="20" t="s">
        <v>140</v>
      </c>
      <c r="E90" s="51">
        <v>224.61</v>
      </c>
      <c r="F90" s="57"/>
      <c r="G90" s="50"/>
    </row>
    <row r="91" spans="1:11" s="50" customFormat="1" ht="23.25" customHeight="1" x14ac:dyDescent="0.2">
      <c r="A91" s="20"/>
      <c r="B91" s="20"/>
      <c r="C91" s="34"/>
      <c r="D91" s="20"/>
      <c r="E91" s="29"/>
      <c r="F91" s="29">
        <v>224.61</v>
      </c>
      <c r="G91" s="11"/>
      <c r="I91" s="11"/>
      <c r="J91" s="11"/>
      <c r="K91" s="11"/>
    </row>
    <row r="92" spans="1:11" ht="45" customHeight="1" x14ac:dyDescent="0.2">
      <c r="A92" s="47" t="s">
        <v>130</v>
      </c>
      <c r="B92" s="20"/>
      <c r="C92" s="19" t="s">
        <v>92</v>
      </c>
      <c r="D92" s="20" t="s">
        <v>140</v>
      </c>
      <c r="E92" s="51">
        <v>52.93</v>
      </c>
      <c r="F92" s="57"/>
      <c r="G92" s="50"/>
    </row>
    <row r="93" spans="1:11" s="50" customFormat="1" ht="23.25" customHeight="1" x14ac:dyDescent="0.2">
      <c r="A93" s="20"/>
      <c r="B93" s="20"/>
      <c r="C93" s="34"/>
      <c r="D93" s="20"/>
      <c r="E93" s="29"/>
      <c r="F93" s="29">
        <v>52.93</v>
      </c>
      <c r="G93" s="11"/>
      <c r="I93" s="11"/>
      <c r="J93" s="11"/>
      <c r="K93" s="11"/>
    </row>
    <row r="94" spans="1:11" ht="45" customHeight="1" x14ac:dyDescent="0.2">
      <c r="A94" s="18">
        <v>29</v>
      </c>
      <c r="B94" s="52"/>
      <c r="C94" s="19" t="s">
        <v>91</v>
      </c>
      <c r="D94" s="20" t="s">
        <v>140</v>
      </c>
      <c r="E94" s="29">
        <v>291.17</v>
      </c>
      <c r="F94" s="57"/>
      <c r="G94" s="50"/>
    </row>
    <row r="95" spans="1:11" s="50" customFormat="1" ht="23.25" customHeight="1" x14ac:dyDescent="0.2">
      <c r="A95" s="20"/>
      <c r="B95" s="20"/>
      <c r="C95" s="34"/>
      <c r="D95" s="20"/>
      <c r="E95" s="29"/>
      <c r="F95" s="29">
        <v>291.17</v>
      </c>
      <c r="G95" s="11"/>
      <c r="I95" s="11"/>
      <c r="J95" s="11"/>
      <c r="K95" s="11"/>
    </row>
    <row r="96" spans="1:11" ht="15" customHeight="1" x14ac:dyDescent="0.2">
      <c r="A96" s="44" t="s">
        <v>123</v>
      </c>
      <c r="B96" s="24" t="s">
        <v>70</v>
      </c>
      <c r="C96" s="12" t="s">
        <v>71</v>
      </c>
      <c r="D96" s="20"/>
      <c r="E96" s="49"/>
      <c r="F96" s="49"/>
      <c r="G96" s="50"/>
    </row>
    <row r="97" spans="1:11" ht="30" customHeight="1" x14ac:dyDescent="0.2">
      <c r="A97" s="47" t="s">
        <v>88</v>
      </c>
      <c r="B97" s="13"/>
      <c r="C97" s="19" t="s">
        <v>90</v>
      </c>
      <c r="D97" s="20" t="s">
        <v>140</v>
      </c>
      <c r="E97" s="51">
        <f>E90</f>
        <v>224.61</v>
      </c>
      <c r="F97" s="57"/>
      <c r="G97" s="50"/>
    </row>
    <row r="98" spans="1:11" s="50" customFormat="1" ht="23.25" customHeight="1" x14ac:dyDescent="0.2">
      <c r="A98" s="20"/>
      <c r="B98" s="20"/>
      <c r="C98" s="34"/>
      <c r="D98" s="20"/>
      <c r="E98" s="29"/>
      <c r="F98" s="29">
        <f>F91</f>
        <v>224.61</v>
      </c>
      <c r="G98" s="11"/>
      <c r="I98" s="11"/>
      <c r="J98" s="11"/>
      <c r="K98" s="11"/>
    </row>
    <row r="99" spans="1:11" ht="30" customHeight="1" x14ac:dyDescent="0.2">
      <c r="A99" s="47" t="s">
        <v>131</v>
      </c>
      <c r="B99" s="13"/>
      <c r="C99" s="19" t="s">
        <v>89</v>
      </c>
      <c r="D99" s="20" t="s">
        <v>140</v>
      </c>
      <c r="E99" s="51">
        <f>E92</f>
        <v>52.93</v>
      </c>
      <c r="F99" s="57"/>
      <c r="G99" s="50"/>
    </row>
    <row r="100" spans="1:11" s="50" customFormat="1" ht="23.25" customHeight="1" x14ac:dyDescent="0.2">
      <c r="A100" s="20"/>
      <c r="B100" s="20"/>
      <c r="C100" s="34"/>
      <c r="D100" s="20"/>
      <c r="E100" s="29"/>
      <c r="F100" s="29">
        <f>F93</f>
        <v>52.93</v>
      </c>
      <c r="G100" s="11"/>
      <c r="I100" s="11"/>
      <c r="J100" s="11"/>
      <c r="K100" s="11"/>
    </row>
    <row r="101" spans="1:11" ht="30" customHeight="1" x14ac:dyDescent="0.2">
      <c r="A101" s="47" t="s">
        <v>132</v>
      </c>
      <c r="B101" s="13"/>
      <c r="C101" s="19" t="s">
        <v>93</v>
      </c>
      <c r="D101" s="20" t="s">
        <v>140</v>
      </c>
      <c r="E101" s="51">
        <f>E94</f>
        <v>291.17</v>
      </c>
      <c r="F101" s="57"/>
      <c r="G101" s="50"/>
    </row>
    <row r="102" spans="1:11" s="50" customFormat="1" ht="23.25" customHeight="1" x14ac:dyDescent="0.2">
      <c r="A102" s="20"/>
      <c r="B102" s="20"/>
      <c r="C102" s="34"/>
      <c r="D102" s="20"/>
      <c r="E102" s="29"/>
      <c r="F102" s="29">
        <f>F95</f>
        <v>291.17</v>
      </c>
      <c r="G102" s="11"/>
      <c r="I102" s="11"/>
      <c r="J102" s="11"/>
      <c r="K102" s="11"/>
    </row>
    <row r="103" spans="1:11" ht="15" customHeight="1" x14ac:dyDescent="0.2">
      <c r="A103" s="44" t="s">
        <v>124</v>
      </c>
      <c r="B103" s="24" t="s">
        <v>72</v>
      </c>
      <c r="C103" s="13" t="s">
        <v>73</v>
      </c>
      <c r="D103" s="13"/>
      <c r="E103" s="35"/>
      <c r="F103" s="35"/>
      <c r="G103" s="50"/>
    </row>
    <row r="104" spans="1:11" ht="30" customHeight="1" x14ac:dyDescent="0.2">
      <c r="A104" s="47" t="s">
        <v>133</v>
      </c>
      <c r="B104" s="13"/>
      <c r="C104" s="34" t="s">
        <v>94</v>
      </c>
      <c r="D104" s="20" t="s">
        <v>140</v>
      </c>
      <c r="E104" s="29">
        <f>E90</f>
        <v>224.61</v>
      </c>
      <c r="F104" s="57"/>
      <c r="G104" s="50"/>
    </row>
    <row r="105" spans="1:11" s="50" customFormat="1" ht="23.25" customHeight="1" x14ac:dyDescent="0.2">
      <c r="A105" s="20"/>
      <c r="B105" s="20"/>
      <c r="C105" s="34"/>
      <c r="D105" s="20"/>
      <c r="E105" s="29"/>
      <c r="F105" s="29">
        <f>F91</f>
        <v>224.61</v>
      </c>
      <c r="G105" s="11"/>
      <c r="I105" s="11"/>
      <c r="J105" s="11"/>
      <c r="K105" s="11"/>
    </row>
    <row r="106" spans="1:11" ht="30" customHeight="1" x14ac:dyDescent="0.2">
      <c r="A106" s="44" t="s">
        <v>125</v>
      </c>
      <c r="B106" s="13" t="s">
        <v>95</v>
      </c>
      <c r="C106" s="25" t="s">
        <v>96</v>
      </c>
      <c r="D106" s="20"/>
      <c r="E106" s="51"/>
      <c r="F106" s="51"/>
      <c r="G106" s="50"/>
    </row>
    <row r="107" spans="1:11" ht="30" customHeight="1" x14ac:dyDescent="0.2">
      <c r="A107" s="18">
        <v>34</v>
      </c>
      <c r="B107" s="52"/>
      <c r="C107" s="19" t="s">
        <v>97</v>
      </c>
      <c r="D107" s="20" t="s">
        <v>140</v>
      </c>
      <c r="E107" s="28">
        <f>E90</f>
        <v>224.61</v>
      </c>
      <c r="F107" s="57"/>
      <c r="G107" s="50"/>
    </row>
    <row r="108" spans="1:11" s="50" customFormat="1" ht="23.25" customHeight="1" x14ac:dyDescent="0.2">
      <c r="A108" s="20"/>
      <c r="B108" s="20"/>
      <c r="C108" s="34"/>
      <c r="D108" s="20"/>
      <c r="E108" s="29"/>
      <c r="F108" s="29">
        <f>F91</f>
        <v>224.61</v>
      </c>
      <c r="G108" s="11"/>
      <c r="I108" s="11"/>
      <c r="J108" s="11"/>
      <c r="K108" s="11"/>
    </row>
    <row r="109" spans="1:11" ht="45" customHeight="1" x14ac:dyDescent="0.2">
      <c r="A109" s="18">
        <v>35</v>
      </c>
      <c r="B109" s="52"/>
      <c r="C109" s="19" t="s">
        <v>98</v>
      </c>
      <c r="D109" s="20" t="s">
        <v>140</v>
      </c>
      <c r="E109" s="28">
        <f>E92</f>
        <v>52.93</v>
      </c>
      <c r="F109" s="57"/>
      <c r="G109" s="50"/>
    </row>
    <row r="110" spans="1:11" s="50" customFormat="1" ht="23.25" customHeight="1" x14ac:dyDescent="0.2">
      <c r="A110" s="20"/>
      <c r="B110" s="20"/>
      <c r="C110" s="34"/>
      <c r="D110" s="20"/>
      <c r="E110" s="29"/>
      <c r="F110" s="29">
        <f>F93</f>
        <v>52.93</v>
      </c>
      <c r="G110" s="11"/>
      <c r="I110" s="11"/>
      <c r="J110" s="11"/>
      <c r="K110" s="11"/>
    </row>
    <row r="111" spans="1:11" ht="30" customHeight="1" x14ac:dyDescent="0.2">
      <c r="A111" s="18">
        <v>36</v>
      </c>
      <c r="B111" s="52"/>
      <c r="C111" s="19" t="s">
        <v>99</v>
      </c>
      <c r="D111" s="20" t="s">
        <v>140</v>
      </c>
      <c r="E111" s="28">
        <f>E94</f>
        <v>291.17</v>
      </c>
      <c r="F111" s="57"/>
      <c r="G111" s="50"/>
    </row>
    <row r="112" spans="1:11" s="50" customFormat="1" ht="23.25" customHeight="1" x14ac:dyDescent="0.2">
      <c r="A112" s="20"/>
      <c r="B112" s="20"/>
      <c r="C112" s="34"/>
      <c r="D112" s="20"/>
      <c r="E112" s="29"/>
      <c r="F112" s="29">
        <f>F95</f>
        <v>291.17</v>
      </c>
      <c r="G112" s="11"/>
      <c r="I112" s="11"/>
      <c r="J112" s="11"/>
      <c r="K112" s="11"/>
    </row>
    <row r="113" spans="1:11" ht="15" customHeight="1" x14ac:dyDescent="0.2">
      <c r="A113" s="8">
        <v>10</v>
      </c>
      <c r="B113" s="8" t="s">
        <v>100</v>
      </c>
      <c r="C113" s="9" t="s">
        <v>101</v>
      </c>
      <c r="D113" s="8"/>
      <c r="E113" s="8"/>
      <c r="F113" s="8"/>
      <c r="G113" s="50"/>
    </row>
    <row r="114" spans="1:11" ht="15" customHeight="1" x14ac:dyDescent="0.2">
      <c r="A114" s="44" t="s">
        <v>126</v>
      </c>
      <c r="B114" s="24" t="s">
        <v>102</v>
      </c>
      <c r="C114" s="25" t="s">
        <v>103</v>
      </c>
      <c r="D114" s="20"/>
      <c r="E114" s="26"/>
      <c r="F114" s="26"/>
      <c r="G114" s="50"/>
    </row>
    <row r="115" spans="1:11" ht="45" customHeight="1" x14ac:dyDescent="0.2">
      <c r="A115" s="18">
        <v>37</v>
      </c>
      <c r="B115" s="24"/>
      <c r="C115" s="19" t="s">
        <v>104</v>
      </c>
      <c r="D115" s="20" t="s">
        <v>21</v>
      </c>
      <c r="E115" s="28">
        <f>63.69+16.28+3.73+63.72+12.49+9.87+2.97+4+4+4</f>
        <v>184.75000000000003</v>
      </c>
      <c r="F115" s="57"/>
      <c r="G115" s="50"/>
    </row>
    <row r="116" spans="1:11" s="50" customFormat="1" ht="23.25" customHeight="1" x14ac:dyDescent="0.2">
      <c r="A116" s="20"/>
      <c r="B116" s="20"/>
      <c r="C116" s="34"/>
      <c r="D116" s="20"/>
      <c r="E116" s="29"/>
      <c r="F116" s="29">
        <f>63.69+16.28+3.73+63.72+12.49+9.87+2.97+4+4+4</f>
        <v>184.75000000000003</v>
      </c>
      <c r="G116" s="11"/>
      <c r="I116" s="11"/>
      <c r="J116" s="11"/>
      <c r="K116" s="11"/>
    </row>
    <row r="117" spans="1:11" ht="45" customHeight="1" x14ac:dyDescent="0.2">
      <c r="A117" s="18">
        <v>38</v>
      </c>
      <c r="B117" s="24"/>
      <c r="C117" s="19" t="s">
        <v>105</v>
      </c>
      <c r="D117" s="20" t="s">
        <v>21</v>
      </c>
      <c r="E117" s="28">
        <f>41.3+13+6.22+32.78+11.9</f>
        <v>105.2</v>
      </c>
      <c r="F117" s="57"/>
      <c r="G117" s="50"/>
    </row>
    <row r="118" spans="1:11" s="50" customFormat="1" ht="23.25" customHeight="1" x14ac:dyDescent="0.2">
      <c r="A118" s="20"/>
      <c r="B118" s="20"/>
      <c r="C118" s="34"/>
      <c r="D118" s="20"/>
      <c r="E118" s="29"/>
      <c r="F118" s="29">
        <f>41.3+13+6.22+32.78+11.9</f>
        <v>105.2</v>
      </c>
      <c r="G118" s="11"/>
      <c r="I118" s="11"/>
      <c r="J118" s="11"/>
      <c r="K118" s="11"/>
    </row>
    <row r="119" spans="1:11" ht="15" customHeight="1" x14ac:dyDescent="0.2">
      <c r="A119" s="44" t="s">
        <v>127</v>
      </c>
      <c r="B119" s="24" t="s">
        <v>106</v>
      </c>
      <c r="C119" s="25" t="s">
        <v>107</v>
      </c>
      <c r="D119" s="20"/>
      <c r="E119" s="26"/>
      <c r="F119" s="26"/>
      <c r="G119" s="50"/>
    </row>
    <row r="120" spans="1:11" ht="30" customHeight="1" x14ac:dyDescent="0.2">
      <c r="A120" s="18">
        <v>39</v>
      </c>
      <c r="B120" s="18"/>
      <c r="C120" s="19" t="s">
        <v>108</v>
      </c>
      <c r="D120" s="20" t="s">
        <v>21</v>
      </c>
      <c r="E120" s="28">
        <f>101.11+26.77+13.04+32.85</f>
        <v>173.76999999999998</v>
      </c>
      <c r="F120" s="57"/>
      <c r="G120" s="50"/>
    </row>
    <row r="121" spans="1:11" s="50" customFormat="1" ht="23.25" customHeight="1" x14ac:dyDescent="0.2">
      <c r="A121" s="20"/>
      <c r="B121" s="20"/>
      <c r="C121" s="34"/>
      <c r="D121" s="20"/>
      <c r="E121" s="29"/>
      <c r="F121" s="29">
        <f>101.11+26.77+13.04+32.85</f>
        <v>173.76999999999998</v>
      </c>
      <c r="G121" s="11"/>
      <c r="I121" s="11"/>
      <c r="J121" s="11"/>
      <c r="K121" s="11"/>
    </row>
    <row r="122" spans="1:11" ht="15" customHeight="1" x14ac:dyDescent="0.2">
      <c r="A122" s="8">
        <v>11</v>
      </c>
      <c r="B122" s="8" t="s">
        <v>3</v>
      </c>
      <c r="C122" s="9" t="s">
        <v>4</v>
      </c>
      <c r="D122" s="8"/>
      <c r="E122" s="8"/>
      <c r="F122" s="8"/>
      <c r="G122" s="50"/>
    </row>
    <row r="123" spans="1:11" ht="30" customHeight="1" x14ac:dyDescent="0.2">
      <c r="A123" s="44" t="s">
        <v>128</v>
      </c>
      <c r="B123" s="24" t="s">
        <v>109</v>
      </c>
      <c r="C123" s="25" t="s">
        <v>110</v>
      </c>
      <c r="D123" s="20"/>
      <c r="E123" s="26"/>
      <c r="F123" s="26"/>
      <c r="G123" s="50"/>
    </row>
    <row r="124" spans="1:11" ht="45" customHeight="1" x14ac:dyDescent="0.2">
      <c r="A124" s="18">
        <v>40</v>
      </c>
      <c r="B124" s="18"/>
      <c r="C124" s="19" t="s">
        <v>111</v>
      </c>
      <c r="D124" s="20" t="s">
        <v>140</v>
      </c>
      <c r="E124" s="28">
        <f>E90</f>
        <v>224.61</v>
      </c>
      <c r="F124" s="57"/>
      <c r="G124" s="50"/>
    </row>
    <row r="125" spans="1:11" s="50" customFormat="1" ht="23.25" customHeight="1" x14ac:dyDescent="0.2">
      <c r="A125" s="20"/>
      <c r="B125" s="20"/>
      <c r="C125" s="34"/>
      <c r="D125" s="20"/>
      <c r="E125" s="29"/>
      <c r="F125" s="29">
        <f>F91</f>
        <v>224.61</v>
      </c>
      <c r="G125" s="11"/>
      <c r="I125" s="11"/>
      <c r="J125" s="11"/>
      <c r="K125" s="11"/>
    </row>
    <row r="126" spans="1:11" ht="45" customHeight="1" x14ac:dyDescent="0.2">
      <c r="A126" s="18">
        <v>41</v>
      </c>
      <c r="B126" s="52"/>
      <c r="C126" s="19" t="s">
        <v>112</v>
      </c>
      <c r="D126" s="20" t="s">
        <v>140</v>
      </c>
      <c r="E126" s="28">
        <f>E92</f>
        <v>52.93</v>
      </c>
      <c r="F126" s="57"/>
      <c r="G126" s="50"/>
    </row>
    <row r="127" spans="1:11" s="50" customFormat="1" ht="23.25" customHeight="1" x14ac:dyDescent="0.2">
      <c r="A127" s="20"/>
      <c r="B127" s="20"/>
      <c r="C127" s="34"/>
      <c r="D127" s="20"/>
      <c r="E127" s="29"/>
      <c r="F127" s="29">
        <f>F93</f>
        <v>52.93</v>
      </c>
      <c r="G127" s="11"/>
      <c r="I127" s="11"/>
      <c r="J127" s="11"/>
      <c r="K127" s="11"/>
    </row>
    <row r="128" spans="1:11" ht="45" customHeight="1" x14ac:dyDescent="0.2">
      <c r="A128" s="18">
        <v>42</v>
      </c>
      <c r="B128" s="52"/>
      <c r="C128" s="19" t="s">
        <v>113</v>
      </c>
      <c r="D128" s="20" t="s">
        <v>140</v>
      </c>
      <c r="E128" s="28">
        <f>E94</f>
        <v>291.17</v>
      </c>
      <c r="F128" s="57"/>
      <c r="G128" s="50"/>
    </row>
    <row r="129" spans="1:11" s="50" customFormat="1" ht="23.25" customHeight="1" x14ac:dyDescent="0.2">
      <c r="A129" s="20"/>
      <c r="B129" s="20"/>
      <c r="C129" s="34"/>
      <c r="D129" s="20"/>
      <c r="E129" s="29"/>
      <c r="F129" s="29">
        <f>F95</f>
        <v>291.17</v>
      </c>
      <c r="G129" s="11"/>
      <c r="I129" s="11"/>
      <c r="J129" s="11"/>
      <c r="K129" s="11"/>
    </row>
    <row r="130" spans="1:11" x14ac:dyDescent="0.2">
      <c r="C130" s="55"/>
    </row>
    <row r="131" spans="1:11" x14ac:dyDescent="0.2">
      <c r="C131" s="55"/>
    </row>
    <row r="132" spans="1:11" x14ac:dyDescent="0.2">
      <c r="C132" s="55"/>
    </row>
    <row r="133" spans="1:11" x14ac:dyDescent="0.2">
      <c r="C133" s="55"/>
    </row>
    <row r="134" spans="1:11" x14ac:dyDescent="0.2">
      <c r="C134" s="55"/>
    </row>
    <row r="135" spans="1:11" x14ac:dyDescent="0.2">
      <c r="C135" s="55"/>
    </row>
    <row r="136" spans="1:11" x14ac:dyDescent="0.2">
      <c r="C136" s="55"/>
    </row>
    <row r="137" spans="1:11" x14ac:dyDescent="0.2">
      <c r="C137" s="55"/>
    </row>
    <row r="138" spans="1:11" x14ac:dyDescent="0.2">
      <c r="C138" s="55"/>
    </row>
    <row r="139" spans="1:11" x14ac:dyDescent="0.2">
      <c r="C139" s="55"/>
    </row>
    <row r="140" spans="1:11" x14ac:dyDescent="0.2">
      <c r="C140" s="55"/>
    </row>
    <row r="141" spans="1:11" x14ac:dyDescent="0.2">
      <c r="C141" s="55"/>
    </row>
    <row r="142" spans="1:11" x14ac:dyDescent="0.2">
      <c r="C142" s="55"/>
    </row>
    <row r="143" spans="1:11" x14ac:dyDescent="0.2">
      <c r="C143" s="55"/>
    </row>
    <row r="144" spans="1:11" x14ac:dyDescent="0.2">
      <c r="C144" s="55"/>
    </row>
    <row r="145" spans="3:3" x14ac:dyDescent="0.2">
      <c r="C145" s="55"/>
    </row>
    <row r="146" spans="3:3" x14ac:dyDescent="0.2">
      <c r="C146" s="55"/>
    </row>
    <row r="147" spans="3:3" x14ac:dyDescent="0.2">
      <c r="C147" s="55"/>
    </row>
    <row r="148" spans="3:3" x14ac:dyDescent="0.2">
      <c r="C148" s="55"/>
    </row>
    <row r="149" spans="3:3" x14ac:dyDescent="0.2">
      <c r="C149" s="55"/>
    </row>
    <row r="150" spans="3:3" x14ac:dyDescent="0.2">
      <c r="C150" s="55"/>
    </row>
    <row r="151" spans="3:3" x14ac:dyDescent="0.2">
      <c r="C151" s="55"/>
    </row>
    <row r="152" spans="3:3" x14ac:dyDescent="0.2">
      <c r="C152" s="55"/>
    </row>
    <row r="153" spans="3:3" x14ac:dyDescent="0.2">
      <c r="C153" s="55"/>
    </row>
    <row r="154" spans="3:3" x14ac:dyDescent="0.2">
      <c r="C154" s="55"/>
    </row>
    <row r="155" spans="3:3" x14ac:dyDescent="0.2">
      <c r="C155" s="55"/>
    </row>
    <row r="156" spans="3:3" x14ac:dyDescent="0.2">
      <c r="C156" s="55"/>
    </row>
    <row r="157" spans="3:3" x14ac:dyDescent="0.2">
      <c r="C157" s="55"/>
    </row>
    <row r="158" spans="3:3" x14ac:dyDescent="0.2">
      <c r="C158" s="55"/>
    </row>
    <row r="159" spans="3:3" x14ac:dyDescent="0.2">
      <c r="C159" s="55"/>
    </row>
    <row r="160" spans="3:3" x14ac:dyDescent="0.2">
      <c r="C160" s="55"/>
    </row>
    <row r="161" spans="3:3" x14ac:dyDescent="0.2">
      <c r="C161" s="55"/>
    </row>
    <row r="162" spans="3:3" x14ac:dyDescent="0.2">
      <c r="C162" s="55"/>
    </row>
    <row r="163" spans="3:3" x14ac:dyDescent="0.2">
      <c r="C163" s="55"/>
    </row>
    <row r="164" spans="3:3" x14ac:dyDescent="0.2">
      <c r="C164" s="55"/>
    </row>
    <row r="165" spans="3:3" x14ac:dyDescent="0.2">
      <c r="C165" s="55"/>
    </row>
    <row r="166" spans="3:3" x14ac:dyDescent="0.2">
      <c r="C166" s="55"/>
    </row>
    <row r="167" spans="3:3" x14ac:dyDescent="0.2">
      <c r="C167" s="55"/>
    </row>
    <row r="168" spans="3:3" x14ac:dyDescent="0.2">
      <c r="C168" s="55"/>
    </row>
    <row r="169" spans="3:3" x14ac:dyDescent="0.2">
      <c r="C169" s="55"/>
    </row>
    <row r="170" spans="3:3" x14ac:dyDescent="0.2">
      <c r="C170" s="55"/>
    </row>
    <row r="171" spans="3:3" x14ac:dyDescent="0.2">
      <c r="C171" s="55"/>
    </row>
    <row r="172" spans="3:3" x14ac:dyDescent="0.2">
      <c r="C172" s="55"/>
    </row>
    <row r="173" spans="3:3" x14ac:dyDescent="0.2">
      <c r="C173" s="55"/>
    </row>
    <row r="174" spans="3:3" x14ac:dyDescent="0.2">
      <c r="C174" s="55"/>
    </row>
    <row r="175" spans="3:3" x14ac:dyDescent="0.2">
      <c r="C175" s="55"/>
    </row>
    <row r="176" spans="3:3" x14ac:dyDescent="0.2">
      <c r="C176" s="55"/>
    </row>
    <row r="177" spans="3:3" x14ac:dyDescent="0.2">
      <c r="C177" s="55"/>
    </row>
    <row r="178" spans="3:3" x14ac:dyDescent="0.2">
      <c r="C178" s="55"/>
    </row>
    <row r="179" spans="3:3" x14ac:dyDescent="0.2">
      <c r="C179" s="55"/>
    </row>
    <row r="180" spans="3:3" x14ac:dyDescent="0.2">
      <c r="C180" s="55"/>
    </row>
    <row r="181" spans="3:3" x14ac:dyDescent="0.2">
      <c r="C181" s="55"/>
    </row>
    <row r="182" spans="3:3" x14ac:dyDescent="0.2">
      <c r="C182" s="55"/>
    </row>
    <row r="183" spans="3:3" x14ac:dyDescent="0.2">
      <c r="C183" s="55"/>
    </row>
    <row r="184" spans="3:3" x14ac:dyDescent="0.2">
      <c r="C184" s="55"/>
    </row>
    <row r="185" spans="3:3" x14ac:dyDescent="0.2">
      <c r="C185" s="55"/>
    </row>
    <row r="186" spans="3:3" x14ac:dyDescent="0.2">
      <c r="C186" s="55"/>
    </row>
    <row r="187" spans="3:3" x14ac:dyDescent="0.2">
      <c r="C187" s="55"/>
    </row>
    <row r="188" spans="3:3" x14ac:dyDescent="0.2">
      <c r="C188" s="55"/>
    </row>
    <row r="189" spans="3:3" x14ac:dyDescent="0.2">
      <c r="C189" s="55"/>
    </row>
    <row r="190" spans="3:3" x14ac:dyDescent="0.2">
      <c r="C190" s="55"/>
    </row>
    <row r="191" spans="3:3" x14ac:dyDescent="0.2">
      <c r="C191" s="55"/>
    </row>
    <row r="192" spans="3:3" x14ac:dyDescent="0.2">
      <c r="C192" s="55"/>
    </row>
    <row r="193" spans="3:3" x14ac:dyDescent="0.2">
      <c r="C193" s="55"/>
    </row>
    <row r="194" spans="3:3" x14ac:dyDescent="0.2">
      <c r="C194" s="55"/>
    </row>
    <row r="195" spans="3:3" x14ac:dyDescent="0.2">
      <c r="C195" s="55"/>
    </row>
    <row r="196" spans="3:3" x14ac:dyDescent="0.2">
      <c r="C196" s="55"/>
    </row>
    <row r="197" spans="3:3" x14ac:dyDescent="0.2">
      <c r="C197" s="55"/>
    </row>
    <row r="198" spans="3:3" x14ac:dyDescent="0.2">
      <c r="C198" s="55"/>
    </row>
    <row r="199" spans="3:3" x14ac:dyDescent="0.2">
      <c r="C199" s="55"/>
    </row>
    <row r="200" spans="3:3" x14ac:dyDescent="0.2">
      <c r="C200" s="55"/>
    </row>
    <row r="201" spans="3:3" x14ac:dyDescent="0.2">
      <c r="C201" s="55"/>
    </row>
    <row r="202" spans="3:3" x14ac:dyDescent="0.2">
      <c r="C202" s="55"/>
    </row>
    <row r="203" spans="3:3" x14ac:dyDescent="0.2">
      <c r="C203" s="55"/>
    </row>
    <row r="204" spans="3:3" x14ac:dyDescent="0.2">
      <c r="C204" s="55"/>
    </row>
    <row r="205" spans="3:3" x14ac:dyDescent="0.2">
      <c r="C205" s="55"/>
    </row>
    <row r="206" spans="3:3" x14ac:dyDescent="0.2">
      <c r="C206" s="55"/>
    </row>
    <row r="207" spans="3:3" x14ac:dyDescent="0.2">
      <c r="C207" s="55"/>
    </row>
    <row r="208" spans="3:3" x14ac:dyDescent="0.2">
      <c r="C208" s="55"/>
    </row>
    <row r="209" spans="3:3" x14ac:dyDescent="0.2">
      <c r="C209" s="55"/>
    </row>
    <row r="210" spans="3:3" x14ac:dyDescent="0.2">
      <c r="C210" s="55"/>
    </row>
    <row r="211" spans="3:3" x14ac:dyDescent="0.2">
      <c r="C211" s="55"/>
    </row>
    <row r="212" spans="3:3" x14ac:dyDescent="0.2">
      <c r="C212" s="55"/>
    </row>
    <row r="213" spans="3:3" x14ac:dyDescent="0.2">
      <c r="C213" s="55"/>
    </row>
    <row r="214" spans="3:3" x14ac:dyDescent="0.2">
      <c r="C214" s="55"/>
    </row>
    <row r="215" spans="3:3" x14ac:dyDescent="0.2">
      <c r="C215" s="55"/>
    </row>
    <row r="216" spans="3:3" x14ac:dyDescent="0.2">
      <c r="C216" s="55"/>
    </row>
    <row r="217" spans="3:3" x14ac:dyDescent="0.2">
      <c r="C217" s="55"/>
    </row>
    <row r="218" spans="3:3" x14ac:dyDescent="0.2">
      <c r="C218" s="55"/>
    </row>
    <row r="219" spans="3:3" x14ac:dyDescent="0.2">
      <c r="C219" s="55"/>
    </row>
    <row r="220" spans="3:3" x14ac:dyDescent="0.2">
      <c r="C220" s="55"/>
    </row>
    <row r="221" spans="3:3" x14ac:dyDescent="0.2">
      <c r="C221" s="55"/>
    </row>
    <row r="222" spans="3:3" x14ac:dyDescent="0.2">
      <c r="C222" s="55"/>
    </row>
    <row r="223" spans="3:3" x14ac:dyDescent="0.2">
      <c r="C223" s="55"/>
    </row>
    <row r="224" spans="3:3" x14ac:dyDescent="0.2">
      <c r="C224" s="55"/>
    </row>
    <row r="225" spans="3:3" x14ac:dyDescent="0.2">
      <c r="C225" s="55"/>
    </row>
    <row r="226" spans="3:3" x14ac:dyDescent="0.2">
      <c r="C226" s="55"/>
    </row>
    <row r="227" spans="3:3" x14ac:dyDescent="0.2">
      <c r="C227" s="55"/>
    </row>
    <row r="228" spans="3:3" x14ac:dyDescent="0.2">
      <c r="C228" s="55"/>
    </row>
    <row r="229" spans="3:3" x14ac:dyDescent="0.2">
      <c r="C229" s="55"/>
    </row>
    <row r="230" spans="3:3" x14ac:dyDescent="0.2">
      <c r="C230" s="55"/>
    </row>
    <row r="231" spans="3:3" x14ac:dyDescent="0.2">
      <c r="C231" s="55"/>
    </row>
    <row r="232" spans="3:3" x14ac:dyDescent="0.2">
      <c r="C232" s="55"/>
    </row>
    <row r="233" spans="3:3" x14ac:dyDescent="0.2">
      <c r="C233" s="55"/>
    </row>
    <row r="234" spans="3:3" x14ac:dyDescent="0.2">
      <c r="C234" s="55"/>
    </row>
    <row r="235" spans="3:3" x14ac:dyDescent="0.2">
      <c r="C235" s="55"/>
    </row>
    <row r="236" spans="3:3" x14ac:dyDescent="0.2">
      <c r="C236" s="55"/>
    </row>
    <row r="237" spans="3:3" x14ac:dyDescent="0.2">
      <c r="C237" s="55"/>
    </row>
    <row r="238" spans="3:3" x14ac:dyDescent="0.2">
      <c r="C238" s="55"/>
    </row>
    <row r="239" spans="3:3" x14ac:dyDescent="0.2">
      <c r="C239" s="55"/>
    </row>
    <row r="240" spans="3:3" x14ac:dyDescent="0.2">
      <c r="C240" s="55"/>
    </row>
    <row r="241" spans="3:3" x14ac:dyDescent="0.2">
      <c r="C241" s="55"/>
    </row>
    <row r="242" spans="3:3" x14ac:dyDescent="0.2">
      <c r="C242" s="55"/>
    </row>
    <row r="243" spans="3:3" x14ac:dyDescent="0.2">
      <c r="C243" s="55"/>
    </row>
    <row r="244" spans="3:3" x14ac:dyDescent="0.2">
      <c r="C244" s="55"/>
    </row>
    <row r="245" spans="3:3" x14ac:dyDescent="0.2">
      <c r="C245" s="55"/>
    </row>
    <row r="246" spans="3:3" x14ac:dyDescent="0.2">
      <c r="C246" s="55"/>
    </row>
    <row r="247" spans="3:3" x14ac:dyDescent="0.2">
      <c r="C247" s="55"/>
    </row>
    <row r="248" spans="3:3" x14ac:dyDescent="0.2">
      <c r="C248" s="55"/>
    </row>
    <row r="249" spans="3:3" x14ac:dyDescent="0.2">
      <c r="C249" s="55"/>
    </row>
    <row r="250" spans="3:3" x14ac:dyDescent="0.2">
      <c r="C250" s="55"/>
    </row>
    <row r="251" spans="3:3" x14ac:dyDescent="0.2">
      <c r="C251" s="55"/>
    </row>
    <row r="252" spans="3:3" x14ac:dyDescent="0.2">
      <c r="C252" s="55"/>
    </row>
    <row r="253" spans="3:3" x14ac:dyDescent="0.2">
      <c r="C253" s="55"/>
    </row>
    <row r="254" spans="3:3" x14ac:dyDescent="0.2">
      <c r="C254" s="55"/>
    </row>
    <row r="255" spans="3:3" x14ac:dyDescent="0.2">
      <c r="C255" s="55"/>
    </row>
    <row r="256" spans="3:3" x14ac:dyDescent="0.2">
      <c r="C256" s="55"/>
    </row>
    <row r="257" spans="3:3" x14ac:dyDescent="0.2">
      <c r="C257" s="55"/>
    </row>
    <row r="258" spans="3:3" x14ac:dyDescent="0.2">
      <c r="C258" s="55"/>
    </row>
    <row r="259" spans="3:3" x14ac:dyDescent="0.2">
      <c r="C259" s="55"/>
    </row>
    <row r="260" spans="3:3" x14ac:dyDescent="0.2">
      <c r="C260" s="55"/>
    </row>
    <row r="261" spans="3:3" x14ac:dyDescent="0.2">
      <c r="C261" s="55"/>
    </row>
    <row r="262" spans="3:3" x14ac:dyDescent="0.2">
      <c r="C262" s="55"/>
    </row>
    <row r="263" spans="3:3" x14ac:dyDescent="0.2">
      <c r="C263" s="55"/>
    </row>
    <row r="264" spans="3:3" x14ac:dyDescent="0.2">
      <c r="C264" s="55"/>
    </row>
    <row r="265" spans="3:3" x14ac:dyDescent="0.2">
      <c r="C265" s="55"/>
    </row>
    <row r="266" spans="3:3" x14ac:dyDescent="0.2">
      <c r="C266" s="55"/>
    </row>
    <row r="267" spans="3:3" x14ac:dyDescent="0.2">
      <c r="C267" s="55"/>
    </row>
    <row r="268" spans="3:3" x14ac:dyDescent="0.2">
      <c r="C268" s="55"/>
    </row>
    <row r="269" spans="3:3" x14ac:dyDescent="0.2">
      <c r="C269" s="55"/>
    </row>
    <row r="270" spans="3:3" x14ac:dyDescent="0.2">
      <c r="C270" s="55"/>
    </row>
    <row r="271" spans="3:3" x14ac:dyDescent="0.2">
      <c r="C271" s="55"/>
    </row>
    <row r="272" spans="3:3" x14ac:dyDescent="0.2">
      <c r="C272" s="55"/>
    </row>
    <row r="273" spans="3:3" x14ac:dyDescent="0.2">
      <c r="C273" s="55"/>
    </row>
    <row r="274" spans="3:3" x14ac:dyDescent="0.2">
      <c r="C274" s="55"/>
    </row>
    <row r="275" spans="3:3" x14ac:dyDescent="0.2">
      <c r="C275" s="55"/>
    </row>
    <row r="276" spans="3:3" x14ac:dyDescent="0.2">
      <c r="C276" s="55"/>
    </row>
    <row r="277" spans="3:3" x14ac:dyDescent="0.2">
      <c r="C277" s="55"/>
    </row>
    <row r="278" spans="3:3" x14ac:dyDescent="0.2">
      <c r="C278" s="55"/>
    </row>
    <row r="279" spans="3:3" x14ac:dyDescent="0.2">
      <c r="C279" s="55"/>
    </row>
    <row r="280" spans="3:3" x14ac:dyDescent="0.2">
      <c r="C280" s="55"/>
    </row>
    <row r="281" spans="3:3" x14ac:dyDescent="0.2">
      <c r="C281" s="55"/>
    </row>
    <row r="282" spans="3:3" x14ac:dyDescent="0.2">
      <c r="C282" s="55"/>
    </row>
    <row r="283" spans="3:3" x14ac:dyDescent="0.2">
      <c r="C283" s="55"/>
    </row>
    <row r="284" spans="3:3" x14ac:dyDescent="0.2">
      <c r="C284" s="55"/>
    </row>
    <row r="285" spans="3:3" x14ac:dyDescent="0.2">
      <c r="C285" s="55"/>
    </row>
    <row r="286" spans="3:3" x14ac:dyDescent="0.2">
      <c r="C286" s="55"/>
    </row>
    <row r="287" spans="3:3" x14ac:dyDescent="0.2">
      <c r="C287" s="55"/>
    </row>
    <row r="288" spans="3:3" x14ac:dyDescent="0.2">
      <c r="C288" s="55"/>
    </row>
    <row r="289" spans="3:3" x14ac:dyDescent="0.2">
      <c r="C289" s="55"/>
    </row>
    <row r="290" spans="3:3" x14ac:dyDescent="0.2">
      <c r="C290" s="55"/>
    </row>
    <row r="291" spans="3:3" x14ac:dyDescent="0.2">
      <c r="C291" s="55"/>
    </row>
    <row r="292" spans="3:3" x14ac:dyDescent="0.2">
      <c r="C292" s="55"/>
    </row>
    <row r="293" spans="3:3" x14ac:dyDescent="0.2">
      <c r="C293" s="55"/>
    </row>
    <row r="294" spans="3:3" x14ac:dyDescent="0.2">
      <c r="C294" s="55"/>
    </row>
    <row r="295" spans="3:3" x14ac:dyDescent="0.2">
      <c r="C295" s="55"/>
    </row>
    <row r="296" spans="3:3" x14ac:dyDescent="0.2">
      <c r="C296" s="55"/>
    </row>
    <row r="297" spans="3:3" x14ac:dyDescent="0.2">
      <c r="C297" s="55"/>
    </row>
    <row r="298" spans="3:3" x14ac:dyDescent="0.2">
      <c r="C298" s="55"/>
    </row>
    <row r="299" spans="3:3" x14ac:dyDescent="0.2">
      <c r="C299" s="55"/>
    </row>
    <row r="300" spans="3:3" x14ac:dyDescent="0.2">
      <c r="C300" s="55"/>
    </row>
    <row r="301" spans="3:3" x14ac:dyDescent="0.2">
      <c r="C301" s="55"/>
    </row>
    <row r="302" spans="3:3" x14ac:dyDescent="0.2">
      <c r="C302" s="55"/>
    </row>
    <row r="303" spans="3:3" x14ac:dyDescent="0.2">
      <c r="C303" s="55"/>
    </row>
    <row r="304" spans="3:3" x14ac:dyDescent="0.2">
      <c r="C304" s="55"/>
    </row>
    <row r="305" spans="3:3" x14ac:dyDescent="0.2">
      <c r="C305" s="55"/>
    </row>
    <row r="306" spans="3:3" x14ac:dyDescent="0.2">
      <c r="C306" s="55"/>
    </row>
    <row r="307" spans="3:3" x14ac:dyDescent="0.2">
      <c r="C307" s="55"/>
    </row>
    <row r="308" spans="3:3" x14ac:dyDescent="0.2">
      <c r="C308" s="55"/>
    </row>
    <row r="309" spans="3:3" x14ac:dyDescent="0.2">
      <c r="C309" s="55"/>
    </row>
    <row r="310" spans="3:3" x14ac:dyDescent="0.2">
      <c r="C310" s="55"/>
    </row>
    <row r="311" spans="3:3" x14ac:dyDescent="0.2">
      <c r="C311" s="55"/>
    </row>
    <row r="312" spans="3:3" x14ac:dyDescent="0.2">
      <c r="C312" s="55"/>
    </row>
    <row r="313" spans="3:3" x14ac:dyDescent="0.2">
      <c r="C313" s="55"/>
    </row>
    <row r="314" spans="3:3" x14ac:dyDescent="0.2">
      <c r="C314" s="55"/>
    </row>
    <row r="315" spans="3:3" x14ac:dyDescent="0.2">
      <c r="C315" s="55"/>
    </row>
    <row r="316" spans="3:3" x14ac:dyDescent="0.2">
      <c r="C316" s="55"/>
    </row>
    <row r="317" spans="3:3" x14ac:dyDescent="0.2">
      <c r="C317" s="55"/>
    </row>
    <row r="318" spans="3:3" x14ac:dyDescent="0.2">
      <c r="C318" s="55"/>
    </row>
    <row r="319" spans="3:3" x14ac:dyDescent="0.2">
      <c r="C319" s="55"/>
    </row>
    <row r="320" spans="3:3" x14ac:dyDescent="0.2">
      <c r="C320" s="55"/>
    </row>
    <row r="321" spans="3:3" x14ac:dyDescent="0.2">
      <c r="C321" s="55"/>
    </row>
    <row r="322" spans="3:3" x14ac:dyDescent="0.2">
      <c r="C322" s="55"/>
    </row>
    <row r="323" spans="3:3" x14ac:dyDescent="0.2">
      <c r="C323" s="55"/>
    </row>
    <row r="324" spans="3:3" x14ac:dyDescent="0.2">
      <c r="C324" s="55"/>
    </row>
    <row r="325" spans="3:3" x14ac:dyDescent="0.2">
      <c r="C325" s="55"/>
    </row>
    <row r="326" spans="3:3" x14ac:dyDescent="0.2">
      <c r="C326" s="55"/>
    </row>
    <row r="327" spans="3:3" x14ac:dyDescent="0.2">
      <c r="C327" s="55"/>
    </row>
    <row r="328" spans="3:3" x14ac:dyDescent="0.2">
      <c r="C328" s="55"/>
    </row>
    <row r="329" spans="3:3" x14ac:dyDescent="0.2">
      <c r="C329" s="55"/>
    </row>
    <row r="330" spans="3:3" x14ac:dyDescent="0.2">
      <c r="C330" s="55"/>
    </row>
    <row r="331" spans="3:3" x14ac:dyDescent="0.2">
      <c r="C331" s="55"/>
    </row>
    <row r="332" spans="3:3" x14ac:dyDescent="0.2">
      <c r="C332" s="55"/>
    </row>
    <row r="333" spans="3:3" x14ac:dyDescent="0.2">
      <c r="C333" s="55"/>
    </row>
    <row r="334" spans="3:3" x14ac:dyDescent="0.2">
      <c r="C334" s="55"/>
    </row>
    <row r="335" spans="3:3" x14ac:dyDescent="0.2">
      <c r="C335" s="55"/>
    </row>
    <row r="336" spans="3:3" x14ac:dyDescent="0.2">
      <c r="C336" s="55"/>
    </row>
    <row r="337" spans="3:3" x14ac:dyDescent="0.2">
      <c r="C337" s="55"/>
    </row>
    <row r="338" spans="3:3" x14ac:dyDescent="0.2">
      <c r="C338" s="55"/>
    </row>
    <row r="339" spans="3:3" x14ac:dyDescent="0.2">
      <c r="C339" s="55"/>
    </row>
    <row r="340" spans="3:3" x14ac:dyDescent="0.2">
      <c r="C340" s="55"/>
    </row>
    <row r="341" spans="3:3" x14ac:dyDescent="0.2">
      <c r="C341" s="55"/>
    </row>
    <row r="342" spans="3:3" x14ac:dyDescent="0.2">
      <c r="C342" s="55"/>
    </row>
    <row r="343" spans="3:3" x14ac:dyDescent="0.2">
      <c r="C343" s="55"/>
    </row>
    <row r="344" spans="3:3" x14ac:dyDescent="0.2">
      <c r="C344" s="55"/>
    </row>
    <row r="345" spans="3:3" x14ac:dyDescent="0.2">
      <c r="C345" s="55"/>
    </row>
    <row r="346" spans="3:3" x14ac:dyDescent="0.2">
      <c r="C346" s="55"/>
    </row>
    <row r="347" spans="3:3" x14ac:dyDescent="0.2">
      <c r="C347" s="55"/>
    </row>
    <row r="348" spans="3:3" x14ac:dyDescent="0.2">
      <c r="C348" s="55"/>
    </row>
    <row r="349" spans="3:3" x14ac:dyDescent="0.2">
      <c r="C349" s="55"/>
    </row>
    <row r="350" spans="3:3" x14ac:dyDescent="0.2">
      <c r="C350" s="55"/>
    </row>
    <row r="351" spans="3:3" x14ac:dyDescent="0.2">
      <c r="C351" s="55"/>
    </row>
    <row r="352" spans="3:3" x14ac:dyDescent="0.2">
      <c r="C352" s="55"/>
    </row>
    <row r="353" spans="3:3" x14ac:dyDescent="0.2">
      <c r="C353" s="55"/>
    </row>
    <row r="354" spans="3:3" x14ac:dyDescent="0.2">
      <c r="C354" s="55"/>
    </row>
    <row r="355" spans="3:3" x14ac:dyDescent="0.2">
      <c r="C355" s="55"/>
    </row>
    <row r="356" spans="3:3" x14ac:dyDescent="0.2">
      <c r="C356" s="55"/>
    </row>
    <row r="357" spans="3:3" x14ac:dyDescent="0.2">
      <c r="C357" s="55"/>
    </row>
    <row r="358" spans="3:3" x14ac:dyDescent="0.2">
      <c r="C358" s="55"/>
    </row>
    <row r="359" spans="3:3" x14ac:dyDescent="0.2">
      <c r="C359" s="55"/>
    </row>
    <row r="360" spans="3:3" x14ac:dyDescent="0.2">
      <c r="C360" s="55"/>
    </row>
    <row r="361" spans="3:3" x14ac:dyDescent="0.2">
      <c r="C361" s="55"/>
    </row>
    <row r="362" spans="3:3" x14ac:dyDescent="0.2">
      <c r="C362" s="55"/>
    </row>
    <row r="363" spans="3:3" x14ac:dyDescent="0.2">
      <c r="C363" s="55"/>
    </row>
    <row r="364" spans="3:3" x14ac:dyDescent="0.2">
      <c r="C364" s="55"/>
    </row>
    <row r="365" spans="3:3" x14ac:dyDescent="0.2">
      <c r="C365" s="55"/>
    </row>
    <row r="366" spans="3:3" x14ac:dyDescent="0.2">
      <c r="C366" s="55"/>
    </row>
    <row r="367" spans="3:3" x14ac:dyDescent="0.2">
      <c r="C367" s="55"/>
    </row>
    <row r="368" spans="3:3" x14ac:dyDescent="0.2">
      <c r="C368" s="55"/>
    </row>
    <row r="369" spans="3:3" x14ac:dyDescent="0.2">
      <c r="C369" s="55"/>
    </row>
    <row r="370" spans="3:3" x14ac:dyDescent="0.2">
      <c r="C370" s="55"/>
    </row>
    <row r="371" spans="3:3" x14ac:dyDescent="0.2">
      <c r="C371" s="55"/>
    </row>
    <row r="372" spans="3:3" x14ac:dyDescent="0.2">
      <c r="C372" s="55"/>
    </row>
    <row r="373" spans="3:3" x14ac:dyDescent="0.2">
      <c r="C373" s="55"/>
    </row>
    <row r="374" spans="3:3" x14ac:dyDescent="0.2">
      <c r="C374" s="55"/>
    </row>
    <row r="375" spans="3:3" x14ac:dyDescent="0.2">
      <c r="C375" s="55"/>
    </row>
    <row r="376" spans="3:3" x14ac:dyDescent="0.2">
      <c r="C376" s="55"/>
    </row>
    <row r="377" spans="3:3" x14ac:dyDescent="0.2">
      <c r="C377" s="55"/>
    </row>
    <row r="378" spans="3:3" x14ac:dyDescent="0.2">
      <c r="C378" s="55"/>
    </row>
    <row r="379" spans="3:3" x14ac:dyDescent="0.2">
      <c r="C379" s="55"/>
    </row>
    <row r="380" spans="3:3" x14ac:dyDescent="0.2">
      <c r="C380" s="55"/>
    </row>
    <row r="381" spans="3:3" x14ac:dyDescent="0.2">
      <c r="C381" s="55"/>
    </row>
    <row r="382" spans="3:3" x14ac:dyDescent="0.2">
      <c r="C382" s="55"/>
    </row>
    <row r="383" spans="3:3" x14ac:dyDescent="0.2">
      <c r="C383" s="55"/>
    </row>
    <row r="384" spans="3:3" x14ac:dyDescent="0.2">
      <c r="C384" s="55"/>
    </row>
    <row r="385" spans="3:3" x14ac:dyDescent="0.2">
      <c r="C385" s="55"/>
    </row>
    <row r="386" spans="3:3" x14ac:dyDescent="0.2">
      <c r="C386" s="55"/>
    </row>
    <row r="387" spans="3:3" x14ac:dyDescent="0.2">
      <c r="C387" s="55"/>
    </row>
    <row r="388" spans="3:3" x14ac:dyDescent="0.2">
      <c r="C388" s="55"/>
    </row>
    <row r="389" spans="3:3" x14ac:dyDescent="0.2">
      <c r="C389" s="55"/>
    </row>
    <row r="390" spans="3:3" x14ac:dyDescent="0.2">
      <c r="C390" s="55"/>
    </row>
    <row r="391" spans="3:3" x14ac:dyDescent="0.2">
      <c r="C391" s="55"/>
    </row>
    <row r="392" spans="3:3" x14ac:dyDescent="0.2">
      <c r="C392" s="55"/>
    </row>
    <row r="393" spans="3:3" x14ac:dyDescent="0.2">
      <c r="C393" s="55"/>
    </row>
    <row r="394" spans="3:3" x14ac:dyDescent="0.2">
      <c r="C394" s="55"/>
    </row>
    <row r="395" spans="3:3" x14ac:dyDescent="0.2">
      <c r="C395" s="55"/>
    </row>
    <row r="396" spans="3:3" x14ac:dyDescent="0.2">
      <c r="C396" s="55"/>
    </row>
    <row r="397" spans="3:3" x14ac:dyDescent="0.2">
      <c r="C397" s="55"/>
    </row>
    <row r="398" spans="3:3" x14ac:dyDescent="0.2">
      <c r="C398" s="55"/>
    </row>
    <row r="399" spans="3:3" x14ac:dyDescent="0.2">
      <c r="C399" s="55"/>
    </row>
    <row r="400" spans="3:3" x14ac:dyDescent="0.2">
      <c r="C400" s="55"/>
    </row>
    <row r="401" spans="3:3" x14ac:dyDescent="0.2">
      <c r="C401" s="55"/>
    </row>
    <row r="402" spans="3:3" x14ac:dyDescent="0.2">
      <c r="C402" s="55"/>
    </row>
    <row r="403" spans="3:3" x14ac:dyDescent="0.2">
      <c r="C403" s="55"/>
    </row>
    <row r="404" spans="3:3" x14ac:dyDescent="0.2">
      <c r="C404" s="55"/>
    </row>
    <row r="405" spans="3:3" x14ac:dyDescent="0.2">
      <c r="C405" s="55"/>
    </row>
    <row r="406" spans="3:3" x14ac:dyDescent="0.2">
      <c r="C406" s="55"/>
    </row>
    <row r="407" spans="3:3" x14ac:dyDescent="0.2">
      <c r="C407" s="55"/>
    </row>
    <row r="408" spans="3:3" x14ac:dyDescent="0.2">
      <c r="C408" s="55"/>
    </row>
    <row r="409" spans="3:3" x14ac:dyDescent="0.2">
      <c r="C409" s="55"/>
    </row>
    <row r="410" spans="3:3" x14ac:dyDescent="0.2">
      <c r="C410" s="55"/>
    </row>
    <row r="411" spans="3:3" x14ac:dyDescent="0.2">
      <c r="C411" s="55"/>
    </row>
    <row r="412" spans="3:3" x14ac:dyDescent="0.2">
      <c r="C412" s="55"/>
    </row>
    <row r="413" spans="3:3" x14ac:dyDescent="0.2">
      <c r="C413" s="55"/>
    </row>
    <row r="414" spans="3:3" x14ac:dyDescent="0.2">
      <c r="C414" s="55"/>
    </row>
    <row r="415" spans="3:3" x14ac:dyDescent="0.2">
      <c r="C415" s="55"/>
    </row>
    <row r="416" spans="3:3" x14ac:dyDescent="0.2">
      <c r="C416" s="55"/>
    </row>
    <row r="417" spans="3:3" x14ac:dyDescent="0.2">
      <c r="C417" s="55"/>
    </row>
    <row r="418" spans="3:3" x14ac:dyDescent="0.2">
      <c r="C418" s="55"/>
    </row>
    <row r="419" spans="3:3" x14ac:dyDescent="0.2">
      <c r="C419" s="55"/>
    </row>
    <row r="420" spans="3:3" x14ac:dyDescent="0.2">
      <c r="C420" s="55"/>
    </row>
    <row r="421" spans="3:3" x14ac:dyDescent="0.2">
      <c r="C421" s="55"/>
    </row>
    <row r="422" spans="3:3" x14ac:dyDescent="0.2">
      <c r="C422" s="55"/>
    </row>
    <row r="423" spans="3:3" x14ac:dyDescent="0.2">
      <c r="C423" s="55"/>
    </row>
    <row r="424" spans="3:3" x14ac:dyDescent="0.2">
      <c r="C424" s="55"/>
    </row>
    <row r="425" spans="3:3" x14ac:dyDescent="0.2">
      <c r="C425" s="55"/>
    </row>
    <row r="426" spans="3:3" x14ac:dyDescent="0.2">
      <c r="C426" s="55"/>
    </row>
    <row r="427" spans="3:3" x14ac:dyDescent="0.2">
      <c r="C427" s="55"/>
    </row>
    <row r="428" spans="3:3" x14ac:dyDescent="0.2">
      <c r="C428" s="55"/>
    </row>
    <row r="429" spans="3:3" x14ac:dyDescent="0.2">
      <c r="C429" s="55"/>
    </row>
    <row r="430" spans="3:3" x14ac:dyDescent="0.2">
      <c r="C430" s="55"/>
    </row>
    <row r="431" spans="3:3" x14ac:dyDescent="0.2">
      <c r="C431" s="55"/>
    </row>
    <row r="432" spans="3:3" x14ac:dyDescent="0.2">
      <c r="C432" s="55"/>
    </row>
    <row r="433" spans="3:3" x14ac:dyDescent="0.2">
      <c r="C433" s="55"/>
    </row>
    <row r="434" spans="3:3" x14ac:dyDescent="0.2">
      <c r="C434" s="55"/>
    </row>
    <row r="435" spans="3:3" x14ac:dyDescent="0.2">
      <c r="C435" s="55"/>
    </row>
    <row r="436" spans="3:3" x14ac:dyDescent="0.2">
      <c r="C436" s="55"/>
    </row>
    <row r="437" spans="3:3" x14ac:dyDescent="0.2">
      <c r="C437" s="55"/>
    </row>
    <row r="438" spans="3:3" x14ac:dyDescent="0.2">
      <c r="C438" s="55"/>
    </row>
    <row r="439" spans="3:3" x14ac:dyDescent="0.2">
      <c r="C439" s="55"/>
    </row>
    <row r="440" spans="3:3" x14ac:dyDescent="0.2">
      <c r="C440" s="55"/>
    </row>
    <row r="441" spans="3:3" x14ac:dyDescent="0.2">
      <c r="C441" s="55"/>
    </row>
    <row r="442" spans="3:3" x14ac:dyDescent="0.2">
      <c r="C442" s="55"/>
    </row>
    <row r="443" spans="3:3" x14ac:dyDescent="0.2">
      <c r="C443" s="55"/>
    </row>
    <row r="444" spans="3:3" x14ac:dyDescent="0.2">
      <c r="C444" s="55"/>
    </row>
    <row r="445" spans="3:3" x14ac:dyDescent="0.2">
      <c r="C445" s="55"/>
    </row>
    <row r="446" spans="3:3" x14ac:dyDescent="0.2">
      <c r="C446" s="55"/>
    </row>
    <row r="447" spans="3:3" x14ac:dyDescent="0.2">
      <c r="C447" s="55"/>
    </row>
    <row r="448" spans="3:3" x14ac:dyDescent="0.2">
      <c r="C448" s="55"/>
    </row>
    <row r="449" spans="3:3" x14ac:dyDescent="0.2">
      <c r="C449" s="55"/>
    </row>
    <row r="450" spans="3:3" x14ac:dyDescent="0.2">
      <c r="C450" s="55"/>
    </row>
    <row r="451" spans="3:3" x14ac:dyDescent="0.2">
      <c r="C451" s="55"/>
    </row>
    <row r="452" spans="3:3" x14ac:dyDescent="0.2">
      <c r="C452" s="55"/>
    </row>
    <row r="453" spans="3:3" x14ac:dyDescent="0.2">
      <c r="C453" s="55"/>
    </row>
    <row r="454" spans="3:3" x14ac:dyDescent="0.2">
      <c r="C454" s="55"/>
    </row>
    <row r="455" spans="3:3" x14ac:dyDescent="0.2">
      <c r="C455" s="55"/>
    </row>
    <row r="456" spans="3:3" x14ac:dyDescent="0.2">
      <c r="C456" s="55"/>
    </row>
    <row r="457" spans="3:3" x14ac:dyDescent="0.2">
      <c r="C457" s="55"/>
    </row>
    <row r="458" spans="3:3" x14ac:dyDescent="0.2">
      <c r="C458" s="55"/>
    </row>
    <row r="459" spans="3:3" x14ac:dyDescent="0.2">
      <c r="C459" s="55"/>
    </row>
    <row r="460" spans="3:3" x14ac:dyDescent="0.2">
      <c r="C460" s="55"/>
    </row>
    <row r="461" spans="3:3" x14ac:dyDescent="0.2">
      <c r="C461" s="55"/>
    </row>
    <row r="462" spans="3:3" x14ac:dyDescent="0.2">
      <c r="C462" s="55"/>
    </row>
    <row r="463" spans="3:3" x14ac:dyDescent="0.2">
      <c r="C463" s="55"/>
    </row>
    <row r="464" spans="3:3" x14ac:dyDescent="0.2">
      <c r="C464" s="55"/>
    </row>
    <row r="465" spans="3:3" x14ac:dyDescent="0.2">
      <c r="C465" s="55"/>
    </row>
    <row r="466" spans="3:3" x14ac:dyDescent="0.2">
      <c r="C466" s="55"/>
    </row>
    <row r="467" spans="3:3" x14ac:dyDescent="0.2">
      <c r="C467" s="55"/>
    </row>
    <row r="468" spans="3:3" x14ac:dyDescent="0.2">
      <c r="C468" s="55"/>
    </row>
    <row r="469" spans="3:3" x14ac:dyDescent="0.2">
      <c r="C469" s="55"/>
    </row>
    <row r="470" spans="3:3" x14ac:dyDescent="0.2">
      <c r="C470" s="55"/>
    </row>
    <row r="471" spans="3:3" x14ac:dyDescent="0.2">
      <c r="C471" s="55"/>
    </row>
    <row r="472" spans="3:3" x14ac:dyDescent="0.2">
      <c r="C472" s="55"/>
    </row>
    <row r="473" spans="3:3" x14ac:dyDescent="0.2">
      <c r="C473" s="55"/>
    </row>
    <row r="474" spans="3:3" x14ac:dyDescent="0.2">
      <c r="C474" s="55"/>
    </row>
    <row r="475" spans="3:3" x14ac:dyDescent="0.2">
      <c r="C475" s="55"/>
    </row>
    <row r="476" spans="3:3" x14ac:dyDescent="0.2">
      <c r="C476" s="55"/>
    </row>
    <row r="477" spans="3:3" x14ac:dyDescent="0.2">
      <c r="C477" s="55"/>
    </row>
    <row r="478" spans="3:3" x14ac:dyDescent="0.2">
      <c r="C478" s="55"/>
    </row>
    <row r="479" spans="3:3" x14ac:dyDescent="0.2">
      <c r="C479" s="55"/>
    </row>
    <row r="480" spans="3:3" x14ac:dyDescent="0.2">
      <c r="C480" s="55"/>
    </row>
    <row r="481" spans="3:3" x14ac:dyDescent="0.2">
      <c r="C481" s="55"/>
    </row>
    <row r="482" spans="3:3" x14ac:dyDescent="0.2">
      <c r="C482" s="55"/>
    </row>
    <row r="483" spans="3:3" x14ac:dyDescent="0.2">
      <c r="C483" s="55"/>
    </row>
    <row r="484" spans="3:3" x14ac:dyDescent="0.2">
      <c r="C484" s="55"/>
    </row>
    <row r="485" spans="3:3" x14ac:dyDescent="0.2">
      <c r="C485" s="55"/>
    </row>
    <row r="486" spans="3:3" x14ac:dyDescent="0.2">
      <c r="C486" s="55"/>
    </row>
    <row r="487" spans="3:3" x14ac:dyDescent="0.2">
      <c r="C487" s="55"/>
    </row>
    <row r="488" spans="3:3" x14ac:dyDescent="0.2">
      <c r="C488" s="55"/>
    </row>
    <row r="489" spans="3:3" x14ac:dyDescent="0.2">
      <c r="C489" s="55"/>
    </row>
    <row r="490" spans="3:3" x14ac:dyDescent="0.2">
      <c r="C490" s="55"/>
    </row>
    <row r="491" spans="3:3" x14ac:dyDescent="0.2">
      <c r="C491" s="55"/>
    </row>
    <row r="492" spans="3:3" x14ac:dyDescent="0.2">
      <c r="C492" s="55"/>
    </row>
    <row r="493" spans="3:3" x14ac:dyDescent="0.2">
      <c r="C493" s="55"/>
    </row>
    <row r="494" spans="3:3" x14ac:dyDescent="0.2">
      <c r="C494" s="55"/>
    </row>
    <row r="495" spans="3:3" x14ac:dyDescent="0.2">
      <c r="C495" s="55"/>
    </row>
    <row r="496" spans="3:3" x14ac:dyDescent="0.2">
      <c r="C496" s="55"/>
    </row>
    <row r="497" spans="3:3" x14ac:dyDescent="0.2">
      <c r="C497" s="55"/>
    </row>
    <row r="498" spans="3:3" x14ac:dyDescent="0.2">
      <c r="C498" s="55"/>
    </row>
    <row r="499" spans="3:3" x14ac:dyDescent="0.2">
      <c r="C499" s="55"/>
    </row>
    <row r="500" spans="3:3" x14ac:dyDescent="0.2">
      <c r="C500" s="55"/>
    </row>
    <row r="501" spans="3:3" x14ac:dyDescent="0.2">
      <c r="C501" s="55"/>
    </row>
    <row r="502" spans="3:3" x14ac:dyDescent="0.2">
      <c r="C502" s="55"/>
    </row>
    <row r="503" spans="3:3" x14ac:dyDescent="0.2">
      <c r="C503" s="55"/>
    </row>
    <row r="504" spans="3:3" x14ac:dyDescent="0.2">
      <c r="C504" s="55"/>
    </row>
    <row r="505" spans="3:3" x14ac:dyDescent="0.2">
      <c r="C505" s="55"/>
    </row>
    <row r="506" spans="3:3" x14ac:dyDescent="0.2">
      <c r="C506" s="55"/>
    </row>
    <row r="507" spans="3:3" x14ac:dyDescent="0.2">
      <c r="C507" s="55"/>
    </row>
    <row r="508" spans="3:3" x14ac:dyDescent="0.2">
      <c r="C508" s="55"/>
    </row>
    <row r="509" spans="3:3" x14ac:dyDescent="0.2">
      <c r="C509" s="55"/>
    </row>
    <row r="510" spans="3:3" x14ac:dyDescent="0.2">
      <c r="C510" s="55"/>
    </row>
    <row r="511" spans="3:3" x14ac:dyDescent="0.2">
      <c r="C511" s="55"/>
    </row>
    <row r="512" spans="3:3" x14ac:dyDescent="0.2">
      <c r="C512" s="55"/>
    </row>
    <row r="513" spans="3:3" x14ac:dyDescent="0.2">
      <c r="C513" s="55"/>
    </row>
    <row r="514" spans="3:3" x14ac:dyDescent="0.2">
      <c r="C514" s="55"/>
    </row>
    <row r="515" spans="3:3" x14ac:dyDescent="0.2">
      <c r="C515" s="55"/>
    </row>
    <row r="516" spans="3:3" x14ac:dyDescent="0.2">
      <c r="C516" s="55"/>
    </row>
    <row r="517" spans="3:3" x14ac:dyDescent="0.2">
      <c r="C517" s="55"/>
    </row>
    <row r="518" spans="3:3" x14ac:dyDescent="0.2">
      <c r="C518" s="55"/>
    </row>
    <row r="519" spans="3:3" x14ac:dyDescent="0.2">
      <c r="C519" s="55"/>
    </row>
    <row r="520" spans="3:3" x14ac:dyDescent="0.2">
      <c r="C520" s="55"/>
    </row>
    <row r="521" spans="3:3" x14ac:dyDescent="0.2">
      <c r="C521" s="55"/>
    </row>
    <row r="522" spans="3:3" x14ac:dyDescent="0.2">
      <c r="C522" s="55"/>
    </row>
    <row r="523" spans="3:3" x14ac:dyDescent="0.2">
      <c r="C523" s="55"/>
    </row>
    <row r="524" spans="3:3" x14ac:dyDescent="0.2">
      <c r="C524" s="55"/>
    </row>
    <row r="525" spans="3:3" x14ac:dyDescent="0.2">
      <c r="C525" s="55"/>
    </row>
    <row r="526" spans="3:3" x14ac:dyDescent="0.2">
      <c r="C526" s="55"/>
    </row>
    <row r="527" spans="3:3" x14ac:dyDescent="0.2">
      <c r="C527" s="55"/>
    </row>
    <row r="528" spans="3:3" x14ac:dyDescent="0.2">
      <c r="C528" s="55"/>
    </row>
    <row r="529" spans="3:3" x14ac:dyDescent="0.2">
      <c r="C529" s="55"/>
    </row>
    <row r="530" spans="3:3" x14ac:dyDescent="0.2">
      <c r="C530" s="55"/>
    </row>
    <row r="531" spans="3:3" x14ac:dyDescent="0.2">
      <c r="C531" s="55"/>
    </row>
    <row r="532" spans="3:3" x14ac:dyDescent="0.2">
      <c r="C532" s="55"/>
    </row>
    <row r="533" spans="3:3" x14ac:dyDescent="0.2">
      <c r="C533" s="55"/>
    </row>
    <row r="534" spans="3:3" x14ac:dyDescent="0.2">
      <c r="C534" s="55"/>
    </row>
    <row r="535" spans="3:3" x14ac:dyDescent="0.2">
      <c r="C535" s="55"/>
    </row>
    <row r="536" spans="3:3" x14ac:dyDescent="0.2">
      <c r="C536" s="55"/>
    </row>
    <row r="537" spans="3:3" x14ac:dyDescent="0.2">
      <c r="C537" s="55"/>
    </row>
    <row r="538" spans="3:3" x14ac:dyDescent="0.2">
      <c r="C538" s="55"/>
    </row>
    <row r="539" spans="3:3" x14ac:dyDescent="0.2">
      <c r="C539" s="55"/>
    </row>
    <row r="540" spans="3:3" x14ac:dyDescent="0.2">
      <c r="C540" s="55"/>
    </row>
    <row r="541" spans="3:3" x14ac:dyDescent="0.2">
      <c r="C541" s="55"/>
    </row>
    <row r="542" spans="3:3" x14ac:dyDescent="0.2">
      <c r="C542" s="55"/>
    </row>
    <row r="543" spans="3:3" x14ac:dyDescent="0.2">
      <c r="C543" s="55"/>
    </row>
    <row r="544" spans="3:3" x14ac:dyDescent="0.2">
      <c r="C544" s="55"/>
    </row>
    <row r="545" spans="3:3" x14ac:dyDescent="0.2">
      <c r="C545" s="55"/>
    </row>
    <row r="546" spans="3:3" x14ac:dyDescent="0.2">
      <c r="C546" s="55"/>
    </row>
    <row r="547" spans="3:3" x14ac:dyDescent="0.2">
      <c r="C547" s="55"/>
    </row>
    <row r="548" spans="3:3" x14ac:dyDescent="0.2">
      <c r="C548" s="55"/>
    </row>
    <row r="549" spans="3:3" x14ac:dyDescent="0.2">
      <c r="C549" s="55"/>
    </row>
    <row r="550" spans="3:3" x14ac:dyDescent="0.2">
      <c r="C550" s="55"/>
    </row>
    <row r="551" spans="3:3" x14ac:dyDescent="0.2">
      <c r="C551" s="55"/>
    </row>
    <row r="552" spans="3:3" x14ac:dyDescent="0.2">
      <c r="C552" s="55"/>
    </row>
    <row r="553" spans="3:3" x14ac:dyDescent="0.2">
      <c r="C553" s="55"/>
    </row>
    <row r="554" spans="3:3" x14ac:dyDescent="0.2">
      <c r="C554" s="55"/>
    </row>
    <row r="555" spans="3:3" x14ac:dyDescent="0.2">
      <c r="C555" s="55"/>
    </row>
    <row r="556" spans="3:3" x14ac:dyDescent="0.2">
      <c r="C556" s="55"/>
    </row>
    <row r="557" spans="3:3" x14ac:dyDescent="0.2">
      <c r="C557" s="55"/>
    </row>
    <row r="558" spans="3:3" x14ac:dyDescent="0.2">
      <c r="C558" s="55"/>
    </row>
    <row r="559" spans="3:3" x14ac:dyDescent="0.2">
      <c r="C559" s="55"/>
    </row>
    <row r="560" spans="3:3" x14ac:dyDescent="0.2">
      <c r="C560" s="55"/>
    </row>
    <row r="561" spans="3:3" x14ac:dyDescent="0.2">
      <c r="C561" s="55"/>
    </row>
    <row r="562" spans="3:3" x14ac:dyDescent="0.2">
      <c r="C562" s="55"/>
    </row>
    <row r="563" spans="3:3" x14ac:dyDescent="0.2">
      <c r="C563" s="55"/>
    </row>
    <row r="564" spans="3:3" x14ac:dyDescent="0.2">
      <c r="C564" s="55"/>
    </row>
    <row r="565" spans="3:3" x14ac:dyDescent="0.2">
      <c r="C565" s="55"/>
    </row>
    <row r="566" spans="3:3" x14ac:dyDescent="0.2">
      <c r="C566" s="55"/>
    </row>
    <row r="567" spans="3:3" x14ac:dyDescent="0.2">
      <c r="C567" s="55"/>
    </row>
    <row r="568" spans="3:3" x14ac:dyDescent="0.2">
      <c r="C568" s="55"/>
    </row>
    <row r="569" spans="3:3" x14ac:dyDescent="0.2">
      <c r="C569" s="55"/>
    </row>
    <row r="570" spans="3:3" x14ac:dyDescent="0.2">
      <c r="C570" s="55"/>
    </row>
    <row r="571" spans="3:3" x14ac:dyDescent="0.2">
      <c r="C571" s="55"/>
    </row>
    <row r="572" spans="3:3" x14ac:dyDescent="0.2">
      <c r="C572" s="55"/>
    </row>
    <row r="573" spans="3:3" x14ac:dyDescent="0.2">
      <c r="C573" s="55"/>
    </row>
    <row r="574" spans="3:3" x14ac:dyDescent="0.2">
      <c r="C574" s="55"/>
    </row>
    <row r="575" spans="3:3" x14ac:dyDescent="0.2">
      <c r="C575" s="55"/>
    </row>
    <row r="576" spans="3:3" x14ac:dyDescent="0.2">
      <c r="C576" s="55"/>
    </row>
    <row r="577" spans="3:3" x14ac:dyDescent="0.2">
      <c r="C577" s="55"/>
    </row>
    <row r="578" spans="3:3" x14ac:dyDescent="0.2">
      <c r="C578" s="55"/>
    </row>
    <row r="579" spans="3:3" x14ac:dyDescent="0.2">
      <c r="C579" s="55"/>
    </row>
    <row r="580" spans="3:3" x14ac:dyDescent="0.2">
      <c r="C580" s="55"/>
    </row>
    <row r="581" spans="3:3" x14ac:dyDescent="0.2">
      <c r="C581" s="55"/>
    </row>
    <row r="582" spans="3:3" x14ac:dyDescent="0.2">
      <c r="C582" s="55"/>
    </row>
    <row r="583" spans="3:3" x14ac:dyDescent="0.2">
      <c r="C583" s="55"/>
    </row>
    <row r="584" spans="3:3" x14ac:dyDescent="0.2">
      <c r="C584" s="55"/>
    </row>
    <row r="585" spans="3:3" x14ac:dyDescent="0.2">
      <c r="C585" s="55"/>
    </row>
    <row r="586" spans="3:3" x14ac:dyDescent="0.2">
      <c r="C586" s="55"/>
    </row>
    <row r="587" spans="3:3" x14ac:dyDescent="0.2">
      <c r="C587" s="55"/>
    </row>
    <row r="588" spans="3:3" x14ac:dyDescent="0.2">
      <c r="C588" s="55"/>
    </row>
    <row r="589" spans="3:3" x14ac:dyDescent="0.2">
      <c r="C589" s="55"/>
    </row>
    <row r="590" spans="3:3" x14ac:dyDescent="0.2">
      <c r="C590" s="55"/>
    </row>
    <row r="591" spans="3:3" x14ac:dyDescent="0.2">
      <c r="C591" s="55"/>
    </row>
    <row r="592" spans="3:3" x14ac:dyDescent="0.2">
      <c r="C592" s="55"/>
    </row>
    <row r="593" spans="3:3" x14ac:dyDescent="0.2">
      <c r="C593" s="55"/>
    </row>
    <row r="594" spans="3:3" x14ac:dyDescent="0.2">
      <c r="C594" s="55"/>
    </row>
    <row r="595" spans="3:3" x14ac:dyDescent="0.2">
      <c r="C595" s="55"/>
    </row>
    <row r="596" spans="3:3" x14ac:dyDescent="0.2">
      <c r="C596" s="55"/>
    </row>
    <row r="597" spans="3:3" x14ac:dyDescent="0.2">
      <c r="C597" s="55"/>
    </row>
    <row r="598" spans="3:3" x14ac:dyDescent="0.2">
      <c r="C598" s="55"/>
    </row>
    <row r="599" spans="3:3" x14ac:dyDescent="0.2">
      <c r="C599" s="55"/>
    </row>
    <row r="600" spans="3:3" x14ac:dyDescent="0.2">
      <c r="C600" s="55"/>
    </row>
    <row r="601" spans="3:3" x14ac:dyDescent="0.2">
      <c r="C601" s="55"/>
    </row>
    <row r="602" spans="3:3" x14ac:dyDescent="0.2">
      <c r="C602" s="55"/>
    </row>
    <row r="603" spans="3:3" x14ac:dyDescent="0.2">
      <c r="C603" s="55"/>
    </row>
    <row r="604" spans="3:3" x14ac:dyDescent="0.2">
      <c r="C604" s="55"/>
    </row>
    <row r="605" spans="3:3" x14ac:dyDescent="0.2">
      <c r="C605" s="55"/>
    </row>
    <row r="606" spans="3:3" x14ac:dyDescent="0.2">
      <c r="C606" s="55"/>
    </row>
    <row r="607" spans="3:3" x14ac:dyDescent="0.2">
      <c r="C607" s="55"/>
    </row>
    <row r="608" spans="3:3" x14ac:dyDescent="0.2">
      <c r="C608" s="55"/>
    </row>
    <row r="609" spans="3:3" x14ac:dyDescent="0.2">
      <c r="C609" s="55"/>
    </row>
    <row r="610" spans="3:3" x14ac:dyDescent="0.2">
      <c r="C610" s="55"/>
    </row>
    <row r="611" spans="3:3" x14ac:dyDescent="0.2">
      <c r="C611" s="55"/>
    </row>
    <row r="612" spans="3:3" x14ac:dyDescent="0.2">
      <c r="C612" s="55"/>
    </row>
    <row r="613" spans="3:3" x14ac:dyDescent="0.2">
      <c r="C613" s="55"/>
    </row>
    <row r="614" spans="3:3" x14ac:dyDescent="0.2">
      <c r="C614" s="55"/>
    </row>
    <row r="615" spans="3:3" x14ac:dyDescent="0.2">
      <c r="C615" s="55"/>
    </row>
    <row r="616" spans="3:3" x14ac:dyDescent="0.2">
      <c r="C616" s="55"/>
    </row>
    <row r="617" spans="3:3" x14ac:dyDescent="0.2">
      <c r="C617" s="55"/>
    </row>
    <row r="618" spans="3:3" x14ac:dyDescent="0.2">
      <c r="C618" s="55"/>
    </row>
    <row r="619" spans="3:3" x14ac:dyDescent="0.2">
      <c r="C619" s="55"/>
    </row>
    <row r="620" spans="3:3" x14ac:dyDescent="0.2">
      <c r="C620" s="55"/>
    </row>
    <row r="621" spans="3:3" x14ac:dyDescent="0.2">
      <c r="C621" s="55"/>
    </row>
    <row r="622" spans="3:3" x14ac:dyDescent="0.2">
      <c r="C622" s="55"/>
    </row>
    <row r="623" spans="3:3" x14ac:dyDescent="0.2">
      <c r="C623" s="55"/>
    </row>
    <row r="624" spans="3:3" x14ac:dyDescent="0.2">
      <c r="C624" s="55"/>
    </row>
    <row r="625" spans="3:3" x14ac:dyDescent="0.2">
      <c r="C625" s="55"/>
    </row>
    <row r="626" spans="3:3" x14ac:dyDescent="0.2">
      <c r="C626" s="55"/>
    </row>
    <row r="627" spans="3:3" x14ac:dyDescent="0.2">
      <c r="C627" s="55"/>
    </row>
    <row r="628" spans="3:3" x14ac:dyDescent="0.2">
      <c r="C628" s="55"/>
    </row>
    <row r="629" spans="3:3" x14ac:dyDescent="0.2">
      <c r="C629" s="55"/>
    </row>
    <row r="630" spans="3:3" x14ac:dyDescent="0.2">
      <c r="C630" s="55"/>
    </row>
    <row r="631" spans="3:3" x14ac:dyDescent="0.2">
      <c r="C631" s="55"/>
    </row>
    <row r="632" spans="3:3" x14ac:dyDescent="0.2">
      <c r="C632" s="55"/>
    </row>
    <row r="633" spans="3:3" x14ac:dyDescent="0.2">
      <c r="C633" s="55"/>
    </row>
    <row r="634" spans="3:3" x14ac:dyDescent="0.2">
      <c r="C634" s="55"/>
    </row>
    <row r="635" spans="3:3" x14ac:dyDescent="0.2">
      <c r="C635" s="55"/>
    </row>
    <row r="636" spans="3:3" x14ac:dyDescent="0.2">
      <c r="C636" s="55"/>
    </row>
    <row r="637" spans="3:3" x14ac:dyDescent="0.2">
      <c r="C637" s="55"/>
    </row>
    <row r="638" spans="3:3" x14ac:dyDescent="0.2">
      <c r="C638" s="55"/>
    </row>
    <row r="639" spans="3:3" x14ac:dyDescent="0.2">
      <c r="C639" s="55"/>
    </row>
    <row r="640" spans="3:3" x14ac:dyDescent="0.2">
      <c r="C640" s="55"/>
    </row>
    <row r="641" spans="3:3" x14ac:dyDescent="0.2">
      <c r="C641" s="55"/>
    </row>
    <row r="642" spans="3:3" x14ac:dyDescent="0.2">
      <c r="C642" s="55"/>
    </row>
    <row r="643" spans="3:3" x14ac:dyDescent="0.2">
      <c r="C643" s="55"/>
    </row>
    <row r="644" spans="3:3" x14ac:dyDescent="0.2">
      <c r="C644" s="55"/>
    </row>
    <row r="645" spans="3:3" x14ac:dyDescent="0.2">
      <c r="C645" s="55"/>
    </row>
    <row r="646" spans="3:3" x14ac:dyDescent="0.2">
      <c r="C646" s="55"/>
    </row>
    <row r="647" spans="3:3" x14ac:dyDescent="0.2">
      <c r="C647" s="55"/>
    </row>
    <row r="648" spans="3:3" x14ac:dyDescent="0.2">
      <c r="C648" s="55"/>
    </row>
    <row r="649" spans="3:3" x14ac:dyDescent="0.2">
      <c r="C649" s="55"/>
    </row>
    <row r="650" spans="3:3" x14ac:dyDescent="0.2">
      <c r="C650" s="55"/>
    </row>
    <row r="651" spans="3:3" x14ac:dyDescent="0.2">
      <c r="C651" s="55"/>
    </row>
    <row r="652" spans="3:3" x14ac:dyDescent="0.2">
      <c r="C652" s="55"/>
    </row>
    <row r="653" spans="3:3" x14ac:dyDescent="0.2">
      <c r="C653" s="55"/>
    </row>
    <row r="654" spans="3:3" x14ac:dyDescent="0.2">
      <c r="C654" s="55"/>
    </row>
    <row r="655" spans="3:3" x14ac:dyDescent="0.2">
      <c r="C655" s="55"/>
    </row>
    <row r="656" spans="3:3" x14ac:dyDescent="0.2">
      <c r="C656" s="55"/>
    </row>
    <row r="657" spans="3:3" x14ac:dyDescent="0.2">
      <c r="C657" s="55"/>
    </row>
    <row r="658" spans="3:3" x14ac:dyDescent="0.2">
      <c r="C658" s="55"/>
    </row>
    <row r="659" spans="3:3" x14ac:dyDescent="0.2">
      <c r="C659" s="55"/>
    </row>
    <row r="660" spans="3:3" x14ac:dyDescent="0.2">
      <c r="C660" s="55"/>
    </row>
    <row r="661" spans="3:3" x14ac:dyDescent="0.2">
      <c r="C661" s="55"/>
    </row>
    <row r="662" spans="3:3" x14ac:dyDescent="0.2">
      <c r="C662" s="55"/>
    </row>
    <row r="663" spans="3:3" x14ac:dyDescent="0.2">
      <c r="C663" s="55"/>
    </row>
    <row r="664" spans="3:3" x14ac:dyDescent="0.2">
      <c r="C664" s="55"/>
    </row>
    <row r="665" spans="3:3" x14ac:dyDescent="0.2">
      <c r="C665" s="55"/>
    </row>
    <row r="666" spans="3:3" x14ac:dyDescent="0.2">
      <c r="C666" s="55"/>
    </row>
    <row r="667" spans="3:3" x14ac:dyDescent="0.2">
      <c r="C667" s="55"/>
    </row>
    <row r="668" spans="3:3" x14ac:dyDescent="0.2">
      <c r="C668" s="55"/>
    </row>
    <row r="669" spans="3:3" x14ac:dyDescent="0.2">
      <c r="C669" s="55"/>
    </row>
    <row r="670" spans="3:3" x14ac:dyDescent="0.2">
      <c r="C670" s="55"/>
    </row>
    <row r="671" spans="3:3" x14ac:dyDescent="0.2">
      <c r="C671" s="55"/>
    </row>
    <row r="672" spans="3:3" x14ac:dyDescent="0.2">
      <c r="C672" s="55"/>
    </row>
    <row r="673" spans="3:3" x14ac:dyDescent="0.2">
      <c r="C673" s="55"/>
    </row>
    <row r="674" spans="3:3" x14ac:dyDescent="0.2">
      <c r="C674" s="55"/>
    </row>
    <row r="675" spans="3:3" x14ac:dyDescent="0.2">
      <c r="C675" s="55"/>
    </row>
    <row r="676" spans="3:3" x14ac:dyDescent="0.2">
      <c r="C676" s="55"/>
    </row>
    <row r="677" spans="3:3" x14ac:dyDescent="0.2">
      <c r="C677" s="55"/>
    </row>
    <row r="678" spans="3:3" x14ac:dyDescent="0.2">
      <c r="C678" s="55"/>
    </row>
    <row r="679" spans="3:3" x14ac:dyDescent="0.2">
      <c r="C679" s="55"/>
    </row>
    <row r="680" spans="3:3" x14ac:dyDescent="0.2">
      <c r="C680" s="55"/>
    </row>
    <row r="681" spans="3:3" x14ac:dyDescent="0.2">
      <c r="C681" s="55"/>
    </row>
    <row r="682" spans="3:3" x14ac:dyDescent="0.2">
      <c r="C682" s="55"/>
    </row>
    <row r="683" spans="3:3" x14ac:dyDescent="0.2">
      <c r="C683" s="55"/>
    </row>
    <row r="684" spans="3:3" x14ac:dyDescent="0.2">
      <c r="C684" s="55"/>
    </row>
    <row r="685" spans="3:3" x14ac:dyDescent="0.2">
      <c r="C685" s="55"/>
    </row>
    <row r="686" spans="3:3" x14ac:dyDescent="0.2">
      <c r="C686" s="55"/>
    </row>
    <row r="687" spans="3:3" x14ac:dyDescent="0.2">
      <c r="C687" s="55"/>
    </row>
    <row r="688" spans="3:3" x14ac:dyDescent="0.2">
      <c r="C688" s="55"/>
    </row>
    <row r="689" spans="3:3" x14ac:dyDescent="0.2">
      <c r="C689" s="55"/>
    </row>
    <row r="690" spans="3:3" x14ac:dyDescent="0.2">
      <c r="C690" s="55"/>
    </row>
    <row r="691" spans="3:3" x14ac:dyDescent="0.2">
      <c r="C691" s="55"/>
    </row>
    <row r="692" spans="3:3" x14ac:dyDescent="0.2">
      <c r="C692" s="55"/>
    </row>
    <row r="693" spans="3:3" x14ac:dyDescent="0.2">
      <c r="C693" s="55"/>
    </row>
    <row r="694" spans="3:3" x14ac:dyDescent="0.2">
      <c r="C694" s="55"/>
    </row>
    <row r="695" spans="3:3" x14ac:dyDescent="0.2">
      <c r="C695" s="55"/>
    </row>
    <row r="696" spans="3:3" x14ac:dyDescent="0.2">
      <c r="C696" s="55"/>
    </row>
    <row r="697" spans="3:3" x14ac:dyDescent="0.2">
      <c r="C697" s="55"/>
    </row>
    <row r="698" spans="3:3" x14ac:dyDescent="0.2">
      <c r="C698" s="55"/>
    </row>
    <row r="699" spans="3:3" x14ac:dyDescent="0.2">
      <c r="C699" s="55"/>
    </row>
    <row r="700" spans="3:3" x14ac:dyDescent="0.2">
      <c r="C700" s="55"/>
    </row>
    <row r="701" spans="3:3" x14ac:dyDescent="0.2">
      <c r="C701" s="55"/>
    </row>
    <row r="702" spans="3:3" x14ac:dyDescent="0.2">
      <c r="C702" s="55"/>
    </row>
    <row r="703" spans="3:3" x14ac:dyDescent="0.2">
      <c r="C703" s="55"/>
    </row>
    <row r="704" spans="3:3" x14ac:dyDescent="0.2">
      <c r="C704" s="55"/>
    </row>
    <row r="705" spans="3:3" x14ac:dyDescent="0.2">
      <c r="C705" s="55"/>
    </row>
    <row r="706" spans="3:3" x14ac:dyDescent="0.2">
      <c r="C706" s="55"/>
    </row>
    <row r="707" spans="3:3" x14ac:dyDescent="0.2">
      <c r="C707" s="55"/>
    </row>
    <row r="708" spans="3:3" x14ac:dyDescent="0.2">
      <c r="C708" s="55"/>
    </row>
    <row r="709" spans="3:3" x14ac:dyDescent="0.2">
      <c r="C709" s="55"/>
    </row>
    <row r="710" spans="3:3" x14ac:dyDescent="0.2">
      <c r="C710" s="55"/>
    </row>
    <row r="711" spans="3:3" x14ac:dyDescent="0.2">
      <c r="C711" s="55"/>
    </row>
    <row r="712" spans="3:3" x14ac:dyDescent="0.2">
      <c r="C712" s="55"/>
    </row>
    <row r="713" spans="3:3" x14ac:dyDescent="0.2">
      <c r="C713" s="55"/>
    </row>
    <row r="714" spans="3:3" x14ac:dyDescent="0.2">
      <c r="C714" s="55"/>
    </row>
    <row r="715" spans="3:3" x14ac:dyDescent="0.2">
      <c r="C715" s="55"/>
    </row>
    <row r="716" spans="3:3" x14ac:dyDescent="0.2">
      <c r="C716" s="55"/>
    </row>
    <row r="717" spans="3:3" x14ac:dyDescent="0.2">
      <c r="C717" s="55"/>
    </row>
    <row r="718" spans="3:3" x14ac:dyDescent="0.2">
      <c r="C718" s="55"/>
    </row>
    <row r="719" spans="3:3" x14ac:dyDescent="0.2">
      <c r="C719" s="55"/>
    </row>
    <row r="720" spans="3:3" x14ac:dyDescent="0.2">
      <c r="C720" s="55"/>
    </row>
    <row r="721" spans="3:3" x14ac:dyDescent="0.2">
      <c r="C721" s="55"/>
    </row>
    <row r="722" spans="3:3" x14ac:dyDescent="0.2">
      <c r="C722" s="55"/>
    </row>
    <row r="723" spans="3:3" x14ac:dyDescent="0.2">
      <c r="C723" s="55"/>
    </row>
    <row r="724" spans="3:3" x14ac:dyDescent="0.2">
      <c r="C724" s="55"/>
    </row>
    <row r="725" spans="3:3" x14ac:dyDescent="0.2">
      <c r="C725" s="55"/>
    </row>
    <row r="726" spans="3:3" x14ac:dyDescent="0.2">
      <c r="C726" s="55"/>
    </row>
    <row r="727" spans="3:3" x14ac:dyDescent="0.2">
      <c r="C727" s="55"/>
    </row>
    <row r="728" spans="3:3" x14ac:dyDescent="0.2">
      <c r="C728" s="55"/>
    </row>
    <row r="729" spans="3:3" x14ac:dyDescent="0.2">
      <c r="C729" s="55"/>
    </row>
    <row r="730" spans="3:3" x14ac:dyDescent="0.2">
      <c r="C730" s="55"/>
    </row>
    <row r="731" spans="3:3" x14ac:dyDescent="0.2">
      <c r="C731" s="55"/>
    </row>
    <row r="732" spans="3:3" x14ac:dyDescent="0.2">
      <c r="C732" s="55"/>
    </row>
    <row r="733" spans="3:3" x14ac:dyDescent="0.2">
      <c r="C733" s="55"/>
    </row>
    <row r="734" spans="3:3" x14ac:dyDescent="0.2">
      <c r="C734" s="55"/>
    </row>
    <row r="735" spans="3:3" x14ac:dyDescent="0.2">
      <c r="C735" s="55"/>
    </row>
    <row r="736" spans="3:3" x14ac:dyDescent="0.2">
      <c r="C736" s="55"/>
    </row>
    <row r="737" spans="3:3" x14ac:dyDescent="0.2">
      <c r="C737" s="55"/>
    </row>
    <row r="738" spans="3:3" x14ac:dyDescent="0.2">
      <c r="C738" s="55"/>
    </row>
    <row r="739" spans="3:3" x14ac:dyDescent="0.2">
      <c r="C739" s="55"/>
    </row>
    <row r="740" spans="3:3" x14ac:dyDescent="0.2">
      <c r="C740" s="55"/>
    </row>
    <row r="741" spans="3:3" x14ac:dyDescent="0.2">
      <c r="C741" s="55"/>
    </row>
    <row r="742" spans="3:3" x14ac:dyDescent="0.2">
      <c r="C742" s="55"/>
    </row>
    <row r="743" spans="3:3" x14ac:dyDescent="0.2">
      <c r="C743" s="55"/>
    </row>
    <row r="744" spans="3:3" x14ac:dyDescent="0.2">
      <c r="C744" s="55"/>
    </row>
    <row r="745" spans="3:3" x14ac:dyDescent="0.2">
      <c r="C745" s="55"/>
    </row>
    <row r="746" spans="3:3" x14ac:dyDescent="0.2">
      <c r="C746" s="55"/>
    </row>
    <row r="747" spans="3:3" x14ac:dyDescent="0.2">
      <c r="C747" s="55"/>
    </row>
    <row r="748" spans="3:3" x14ac:dyDescent="0.2">
      <c r="C748" s="55"/>
    </row>
    <row r="749" spans="3:3" x14ac:dyDescent="0.2">
      <c r="C749" s="55"/>
    </row>
    <row r="750" spans="3:3" x14ac:dyDescent="0.2">
      <c r="C750" s="55"/>
    </row>
    <row r="751" spans="3:3" x14ac:dyDescent="0.2">
      <c r="C751" s="55"/>
    </row>
    <row r="752" spans="3:3" x14ac:dyDescent="0.2">
      <c r="C752" s="55"/>
    </row>
    <row r="753" spans="3:3" x14ac:dyDescent="0.2">
      <c r="C753" s="55"/>
    </row>
    <row r="754" spans="3:3" x14ac:dyDescent="0.2">
      <c r="C754" s="55"/>
    </row>
    <row r="755" spans="3:3" x14ac:dyDescent="0.2">
      <c r="C755" s="55"/>
    </row>
    <row r="756" spans="3:3" x14ac:dyDescent="0.2">
      <c r="C756" s="55"/>
    </row>
    <row r="757" spans="3:3" x14ac:dyDescent="0.2">
      <c r="C757" s="55"/>
    </row>
    <row r="758" spans="3:3" x14ac:dyDescent="0.2">
      <c r="C758" s="55"/>
    </row>
    <row r="759" spans="3:3" x14ac:dyDescent="0.2">
      <c r="C759" s="55"/>
    </row>
    <row r="760" spans="3:3" x14ac:dyDescent="0.2">
      <c r="C760" s="55"/>
    </row>
    <row r="761" spans="3:3" x14ac:dyDescent="0.2">
      <c r="C761" s="55"/>
    </row>
    <row r="762" spans="3:3" x14ac:dyDescent="0.2">
      <c r="C762" s="55"/>
    </row>
    <row r="763" spans="3:3" x14ac:dyDescent="0.2">
      <c r="C763" s="55"/>
    </row>
    <row r="764" spans="3:3" x14ac:dyDescent="0.2">
      <c r="C764" s="55"/>
    </row>
    <row r="765" spans="3:3" x14ac:dyDescent="0.2">
      <c r="C765" s="55"/>
    </row>
    <row r="766" spans="3:3" x14ac:dyDescent="0.2">
      <c r="C766" s="55"/>
    </row>
    <row r="767" spans="3:3" x14ac:dyDescent="0.2">
      <c r="C767" s="55"/>
    </row>
    <row r="768" spans="3:3" x14ac:dyDescent="0.2">
      <c r="C768" s="55"/>
    </row>
    <row r="769" spans="3:3" x14ac:dyDescent="0.2">
      <c r="C769" s="55"/>
    </row>
    <row r="770" spans="3:3" x14ac:dyDescent="0.2">
      <c r="C770" s="55"/>
    </row>
    <row r="771" spans="3:3" x14ac:dyDescent="0.2">
      <c r="C771" s="55"/>
    </row>
    <row r="772" spans="3:3" x14ac:dyDescent="0.2">
      <c r="C772" s="55"/>
    </row>
    <row r="773" spans="3:3" x14ac:dyDescent="0.2">
      <c r="C773" s="55"/>
    </row>
    <row r="774" spans="3:3" x14ac:dyDescent="0.2">
      <c r="C774" s="55"/>
    </row>
    <row r="775" spans="3:3" x14ac:dyDescent="0.2">
      <c r="C775" s="55"/>
    </row>
    <row r="776" spans="3:3" x14ac:dyDescent="0.2">
      <c r="C776" s="55"/>
    </row>
    <row r="777" spans="3:3" x14ac:dyDescent="0.2">
      <c r="C777" s="55"/>
    </row>
    <row r="778" spans="3:3" x14ac:dyDescent="0.2">
      <c r="C778" s="55"/>
    </row>
    <row r="779" spans="3:3" x14ac:dyDescent="0.2">
      <c r="C779" s="55"/>
    </row>
    <row r="780" spans="3:3" x14ac:dyDescent="0.2">
      <c r="C780" s="55"/>
    </row>
    <row r="781" spans="3:3" x14ac:dyDescent="0.2">
      <c r="C781" s="55"/>
    </row>
    <row r="782" spans="3:3" x14ac:dyDescent="0.2">
      <c r="C782" s="55"/>
    </row>
    <row r="783" spans="3:3" x14ac:dyDescent="0.2">
      <c r="C783" s="55"/>
    </row>
    <row r="784" spans="3:3" x14ac:dyDescent="0.2">
      <c r="C784" s="55"/>
    </row>
    <row r="785" spans="3:3" x14ac:dyDescent="0.2">
      <c r="C785" s="55"/>
    </row>
    <row r="786" spans="3:3" x14ac:dyDescent="0.2">
      <c r="C786" s="55"/>
    </row>
    <row r="787" spans="3:3" x14ac:dyDescent="0.2">
      <c r="C787" s="55"/>
    </row>
    <row r="788" spans="3:3" x14ac:dyDescent="0.2">
      <c r="C788" s="55"/>
    </row>
    <row r="789" spans="3:3" x14ac:dyDescent="0.2">
      <c r="C789" s="55"/>
    </row>
    <row r="790" spans="3:3" x14ac:dyDescent="0.2">
      <c r="C790" s="55"/>
    </row>
    <row r="791" spans="3:3" x14ac:dyDescent="0.2">
      <c r="C791" s="55"/>
    </row>
    <row r="792" spans="3:3" x14ac:dyDescent="0.2">
      <c r="C792" s="55"/>
    </row>
    <row r="793" spans="3:3" x14ac:dyDescent="0.2">
      <c r="C793" s="55"/>
    </row>
    <row r="794" spans="3:3" x14ac:dyDescent="0.2">
      <c r="C794" s="55"/>
    </row>
    <row r="795" spans="3:3" x14ac:dyDescent="0.2">
      <c r="C795" s="55"/>
    </row>
    <row r="796" spans="3:3" x14ac:dyDescent="0.2">
      <c r="C796" s="55"/>
    </row>
    <row r="797" spans="3:3" x14ac:dyDescent="0.2">
      <c r="C797" s="55"/>
    </row>
    <row r="798" spans="3:3" x14ac:dyDescent="0.2">
      <c r="C798" s="55"/>
    </row>
    <row r="799" spans="3:3" x14ac:dyDescent="0.2">
      <c r="C799" s="55"/>
    </row>
    <row r="800" spans="3:3" x14ac:dyDescent="0.2">
      <c r="C800" s="55"/>
    </row>
    <row r="801" spans="3:3" x14ac:dyDescent="0.2">
      <c r="C801" s="55"/>
    </row>
    <row r="802" spans="3:3" x14ac:dyDescent="0.2">
      <c r="C802" s="55"/>
    </row>
    <row r="803" spans="3:3" x14ac:dyDescent="0.2">
      <c r="C803" s="55"/>
    </row>
    <row r="804" spans="3:3" x14ac:dyDescent="0.2">
      <c r="C804" s="55"/>
    </row>
    <row r="805" spans="3:3" x14ac:dyDescent="0.2">
      <c r="C805" s="55"/>
    </row>
    <row r="806" spans="3:3" x14ac:dyDescent="0.2">
      <c r="C806" s="55"/>
    </row>
    <row r="807" spans="3:3" x14ac:dyDescent="0.2">
      <c r="C807" s="55"/>
    </row>
    <row r="808" spans="3:3" x14ac:dyDescent="0.2">
      <c r="C808" s="55"/>
    </row>
    <row r="809" spans="3:3" x14ac:dyDescent="0.2">
      <c r="C809" s="55"/>
    </row>
    <row r="810" spans="3:3" x14ac:dyDescent="0.2">
      <c r="C810" s="55"/>
    </row>
    <row r="811" spans="3:3" x14ac:dyDescent="0.2">
      <c r="C811" s="55"/>
    </row>
    <row r="812" spans="3:3" x14ac:dyDescent="0.2">
      <c r="C812" s="55"/>
    </row>
    <row r="813" spans="3:3" x14ac:dyDescent="0.2">
      <c r="C813" s="55"/>
    </row>
    <row r="814" spans="3:3" x14ac:dyDescent="0.2">
      <c r="C814" s="55"/>
    </row>
    <row r="815" spans="3:3" x14ac:dyDescent="0.2">
      <c r="C815" s="55"/>
    </row>
    <row r="816" spans="3:3" x14ac:dyDescent="0.2">
      <c r="C816" s="55"/>
    </row>
    <row r="817" spans="3:3" x14ac:dyDescent="0.2">
      <c r="C817" s="55"/>
    </row>
    <row r="818" spans="3:3" x14ac:dyDescent="0.2">
      <c r="C818" s="55"/>
    </row>
    <row r="819" spans="3:3" x14ac:dyDescent="0.2">
      <c r="C819" s="55"/>
    </row>
    <row r="820" spans="3:3" x14ac:dyDescent="0.2">
      <c r="C820" s="55"/>
    </row>
    <row r="821" spans="3:3" x14ac:dyDescent="0.2">
      <c r="C821" s="55"/>
    </row>
    <row r="822" spans="3:3" x14ac:dyDescent="0.2">
      <c r="C822" s="55"/>
    </row>
    <row r="823" spans="3:3" x14ac:dyDescent="0.2">
      <c r="C823" s="55"/>
    </row>
    <row r="824" spans="3:3" x14ac:dyDescent="0.2">
      <c r="C824" s="55"/>
    </row>
    <row r="825" spans="3:3" x14ac:dyDescent="0.2">
      <c r="C825" s="55"/>
    </row>
    <row r="826" spans="3:3" x14ac:dyDescent="0.2">
      <c r="C826" s="55"/>
    </row>
    <row r="827" spans="3:3" x14ac:dyDescent="0.2">
      <c r="C827" s="55"/>
    </row>
    <row r="828" spans="3:3" x14ac:dyDescent="0.2">
      <c r="C828" s="55"/>
    </row>
    <row r="829" spans="3:3" x14ac:dyDescent="0.2">
      <c r="C829" s="55"/>
    </row>
    <row r="830" spans="3:3" x14ac:dyDescent="0.2">
      <c r="C830" s="55"/>
    </row>
    <row r="831" spans="3:3" x14ac:dyDescent="0.2">
      <c r="C831" s="55"/>
    </row>
    <row r="832" spans="3:3" x14ac:dyDescent="0.2">
      <c r="C832" s="55"/>
    </row>
    <row r="833" spans="3:3" x14ac:dyDescent="0.2">
      <c r="C833" s="55"/>
    </row>
    <row r="834" spans="3:3" x14ac:dyDescent="0.2">
      <c r="C834" s="55"/>
    </row>
    <row r="835" spans="3:3" x14ac:dyDescent="0.2">
      <c r="C835" s="55"/>
    </row>
    <row r="836" spans="3:3" x14ac:dyDescent="0.2">
      <c r="C836" s="55"/>
    </row>
    <row r="837" spans="3:3" x14ac:dyDescent="0.2">
      <c r="C837" s="55"/>
    </row>
    <row r="838" spans="3:3" x14ac:dyDescent="0.2">
      <c r="C838" s="55"/>
    </row>
    <row r="839" spans="3:3" x14ac:dyDescent="0.2">
      <c r="C839" s="55"/>
    </row>
    <row r="840" spans="3:3" x14ac:dyDescent="0.2">
      <c r="C840" s="55"/>
    </row>
    <row r="841" spans="3:3" x14ac:dyDescent="0.2">
      <c r="C841" s="55"/>
    </row>
    <row r="842" spans="3:3" x14ac:dyDescent="0.2">
      <c r="C842" s="55"/>
    </row>
    <row r="843" spans="3:3" x14ac:dyDescent="0.2">
      <c r="C843" s="55"/>
    </row>
    <row r="844" spans="3:3" x14ac:dyDescent="0.2">
      <c r="C844" s="55"/>
    </row>
    <row r="845" spans="3:3" x14ac:dyDescent="0.2">
      <c r="C845" s="55"/>
    </row>
    <row r="846" spans="3:3" x14ac:dyDescent="0.2">
      <c r="C846" s="55"/>
    </row>
    <row r="847" spans="3:3" x14ac:dyDescent="0.2">
      <c r="C847" s="55"/>
    </row>
    <row r="848" spans="3:3" x14ac:dyDescent="0.2">
      <c r="C848" s="55"/>
    </row>
    <row r="849" spans="3:3" x14ac:dyDescent="0.2">
      <c r="C849" s="55"/>
    </row>
    <row r="850" spans="3:3" x14ac:dyDescent="0.2">
      <c r="C850" s="55"/>
    </row>
    <row r="851" spans="3:3" x14ac:dyDescent="0.2">
      <c r="C851" s="55"/>
    </row>
    <row r="852" spans="3:3" x14ac:dyDescent="0.2">
      <c r="C852" s="55"/>
    </row>
    <row r="853" spans="3:3" x14ac:dyDescent="0.2">
      <c r="C853" s="55"/>
    </row>
    <row r="854" spans="3:3" x14ac:dyDescent="0.2">
      <c r="C854" s="55"/>
    </row>
    <row r="855" spans="3:3" x14ac:dyDescent="0.2">
      <c r="C855" s="55"/>
    </row>
    <row r="856" spans="3:3" x14ac:dyDescent="0.2">
      <c r="C856" s="55"/>
    </row>
    <row r="857" spans="3:3" x14ac:dyDescent="0.2">
      <c r="C857" s="55"/>
    </row>
    <row r="858" spans="3:3" x14ac:dyDescent="0.2">
      <c r="C858" s="55"/>
    </row>
    <row r="859" spans="3:3" x14ac:dyDescent="0.2">
      <c r="C859" s="55"/>
    </row>
    <row r="860" spans="3:3" x14ac:dyDescent="0.2">
      <c r="C860" s="55"/>
    </row>
    <row r="861" spans="3:3" x14ac:dyDescent="0.2">
      <c r="C861" s="55"/>
    </row>
    <row r="862" spans="3:3" x14ac:dyDescent="0.2">
      <c r="C862" s="55"/>
    </row>
    <row r="863" spans="3:3" x14ac:dyDescent="0.2">
      <c r="C863" s="55"/>
    </row>
    <row r="864" spans="3:3" x14ac:dyDescent="0.2">
      <c r="C864" s="55"/>
    </row>
    <row r="865" spans="3:3" x14ac:dyDescent="0.2">
      <c r="C865" s="55"/>
    </row>
    <row r="866" spans="3:3" x14ac:dyDescent="0.2">
      <c r="C866" s="55"/>
    </row>
    <row r="867" spans="3:3" x14ac:dyDescent="0.2">
      <c r="C867" s="55"/>
    </row>
    <row r="868" spans="3:3" x14ac:dyDescent="0.2">
      <c r="C868" s="55"/>
    </row>
    <row r="869" spans="3:3" x14ac:dyDescent="0.2">
      <c r="C869" s="55"/>
    </row>
    <row r="870" spans="3:3" x14ac:dyDescent="0.2">
      <c r="C870" s="55"/>
    </row>
    <row r="871" spans="3:3" x14ac:dyDescent="0.2">
      <c r="C871" s="55"/>
    </row>
    <row r="872" spans="3:3" x14ac:dyDescent="0.2">
      <c r="C872" s="55"/>
    </row>
    <row r="873" spans="3:3" x14ac:dyDescent="0.2">
      <c r="C873" s="55"/>
    </row>
    <row r="874" spans="3:3" x14ac:dyDescent="0.2">
      <c r="C874" s="55"/>
    </row>
    <row r="875" spans="3:3" x14ac:dyDescent="0.2">
      <c r="C875" s="55"/>
    </row>
    <row r="876" spans="3:3" x14ac:dyDescent="0.2">
      <c r="C876" s="55"/>
    </row>
    <row r="877" spans="3:3" x14ac:dyDescent="0.2">
      <c r="C877" s="55"/>
    </row>
    <row r="878" spans="3:3" x14ac:dyDescent="0.2">
      <c r="C878" s="55"/>
    </row>
    <row r="879" spans="3:3" x14ac:dyDescent="0.2">
      <c r="C879" s="55"/>
    </row>
    <row r="880" spans="3:3" x14ac:dyDescent="0.2">
      <c r="C880" s="55"/>
    </row>
    <row r="881" spans="3:3" x14ac:dyDescent="0.2">
      <c r="C881" s="55"/>
    </row>
    <row r="882" spans="3:3" x14ac:dyDescent="0.2">
      <c r="C882" s="55"/>
    </row>
    <row r="883" spans="3:3" x14ac:dyDescent="0.2">
      <c r="C883" s="55"/>
    </row>
    <row r="884" spans="3:3" x14ac:dyDescent="0.2">
      <c r="C884" s="55"/>
    </row>
    <row r="885" spans="3:3" x14ac:dyDescent="0.2">
      <c r="C885" s="55"/>
    </row>
    <row r="886" spans="3:3" x14ac:dyDescent="0.2">
      <c r="C886" s="55"/>
    </row>
    <row r="887" spans="3:3" x14ac:dyDescent="0.2">
      <c r="C887" s="55"/>
    </row>
    <row r="888" spans="3:3" x14ac:dyDescent="0.2">
      <c r="C888" s="55"/>
    </row>
    <row r="889" spans="3:3" x14ac:dyDescent="0.2">
      <c r="C889" s="55"/>
    </row>
    <row r="890" spans="3:3" x14ac:dyDescent="0.2">
      <c r="C890" s="55"/>
    </row>
    <row r="891" spans="3:3" x14ac:dyDescent="0.2">
      <c r="C891" s="55"/>
    </row>
    <row r="892" spans="3:3" x14ac:dyDescent="0.2">
      <c r="C892" s="55"/>
    </row>
    <row r="893" spans="3:3" x14ac:dyDescent="0.2">
      <c r="C893" s="55"/>
    </row>
    <row r="894" spans="3:3" x14ac:dyDescent="0.2">
      <c r="C894" s="55"/>
    </row>
    <row r="895" spans="3:3" x14ac:dyDescent="0.2">
      <c r="C895" s="55"/>
    </row>
    <row r="896" spans="3:3" x14ac:dyDescent="0.2">
      <c r="C896" s="55"/>
    </row>
    <row r="897" spans="3:3" x14ac:dyDescent="0.2">
      <c r="C897" s="55"/>
    </row>
    <row r="898" spans="3:3" x14ac:dyDescent="0.2">
      <c r="C898" s="55"/>
    </row>
    <row r="899" spans="3:3" x14ac:dyDescent="0.2">
      <c r="C899" s="55"/>
    </row>
    <row r="900" spans="3:3" x14ac:dyDescent="0.2">
      <c r="C900" s="55"/>
    </row>
    <row r="901" spans="3:3" x14ac:dyDescent="0.2">
      <c r="C901" s="55"/>
    </row>
    <row r="902" spans="3:3" x14ac:dyDescent="0.2">
      <c r="C902" s="55"/>
    </row>
    <row r="903" spans="3:3" x14ac:dyDescent="0.2">
      <c r="C903" s="55"/>
    </row>
    <row r="904" spans="3:3" x14ac:dyDescent="0.2">
      <c r="C904" s="55"/>
    </row>
    <row r="905" spans="3:3" x14ac:dyDescent="0.2">
      <c r="C905" s="55"/>
    </row>
    <row r="906" spans="3:3" x14ac:dyDescent="0.2">
      <c r="C906" s="55"/>
    </row>
    <row r="907" spans="3:3" x14ac:dyDescent="0.2">
      <c r="C907" s="55"/>
    </row>
    <row r="908" spans="3:3" x14ac:dyDescent="0.2">
      <c r="C908" s="55"/>
    </row>
    <row r="909" spans="3:3" x14ac:dyDescent="0.2">
      <c r="C909" s="55"/>
    </row>
    <row r="910" spans="3:3" x14ac:dyDescent="0.2">
      <c r="C910" s="55"/>
    </row>
    <row r="911" spans="3:3" x14ac:dyDescent="0.2">
      <c r="C911" s="55"/>
    </row>
    <row r="912" spans="3:3" x14ac:dyDescent="0.2">
      <c r="C912" s="55"/>
    </row>
    <row r="913" spans="3:3" x14ac:dyDescent="0.2">
      <c r="C913" s="55"/>
    </row>
    <row r="914" spans="3:3" x14ac:dyDescent="0.2">
      <c r="C914" s="55"/>
    </row>
    <row r="915" spans="3:3" x14ac:dyDescent="0.2">
      <c r="C915" s="55"/>
    </row>
    <row r="916" spans="3:3" x14ac:dyDescent="0.2">
      <c r="C916" s="55"/>
    </row>
    <row r="917" spans="3:3" x14ac:dyDescent="0.2">
      <c r="C917" s="55"/>
    </row>
    <row r="918" spans="3:3" x14ac:dyDescent="0.2">
      <c r="C918" s="55"/>
    </row>
    <row r="919" spans="3:3" x14ac:dyDescent="0.2">
      <c r="C919" s="55"/>
    </row>
    <row r="920" spans="3:3" x14ac:dyDescent="0.2">
      <c r="C920" s="55"/>
    </row>
    <row r="921" spans="3:3" x14ac:dyDescent="0.2">
      <c r="C921" s="55"/>
    </row>
    <row r="922" spans="3:3" x14ac:dyDescent="0.2">
      <c r="C922" s="55"/>
    </row>
    <row r="923" spans="3:3" x14ac:dyDescent="0.2">
      <c r="C923" s="55"/>
    </row>
    <row r="924" spans="3:3" x14ac:dyDescent="0.2">
      <c r="C924" s="55"/>
    </row>
    <row r="925" spans="3:3" x14ac:dyDescent="0.2">
      <c r="C925" s="55"/>
    </row>
    <row r="926" spans="3:3" x14ac:dyDescent="0.2">
      <c r="C926" s="55"/>
    </row>
    <row r="927" spans="3:3" x14ac:dyDescent="0.2">
      <c r="C927" s="55"/>
    </row>
    <row r="928" spans="3:3" x14ac:dyDescent="0.2">
      <c r="C928" s="55"/>
    </row>
    <row r="929" spans="3:3" x14ac:dyDescent="0.2">
      <c r="C929" s="55"/>
    </row>
    <row r="930" spans="3:3" x14ac:dyDescent="0.2">
      <c r="C930" s="55"/>
    </row>
    <row r="931" spans="3:3" x14ac:dyDescent="0.2">
      <c r="C931" s="55"/>
    </row>
    <row r="932" spans="3:3" x14ac:dyDescent="0.2">
      <c r="C932" s="55"/>
    </row>
    <row r="933" spans="3:3" x14ac:dyDescent="0.2">
      <c r="C933" s="55"/>
    </row>
    <row r="934" spans="3:3" x14ac:dyDescent="0.2">
      <c r="C934" s="55"/>
    </row>
    <row r="935" spans="3:3" x14ac:dyDescent="0.2">
      <c r="C935" s="55"/>
    </row>
    <row r="936" spans="3:3" x14ac:dyDescent="0.2">
      <c r="C936" s="55"/>
    </row>
    <row r="937" spans="3:3" x14ac:dyDescent="0.2">
      <c r="C937" s="55"/>
    </row>
    <row r="938" spans="3:3" x14ac:dyDescent="0.2">
      <c r="C938" s="55"/>
    </row>
    <row r="939" spans="3:3" x14ac:dyDescent="0.2">
      <c r="C939" s="55"/>
    </row>
    <row r="940" spans="3:3" x14ac:dyDescent="0.2">
      <c r="C940" s="55"/>
    </row>
    <row r="941" spans="3:3" x14ac:dyDescent="0.2">
      <c r="C941" s="55"/>
    </row>
    <row r="942" spans="3:3" x14ac:dyDescent="0.2">
      <c r="C942" s="55"/>
    </row>
    <row r="943" spans="3:3" x14ac:dyDescent="0.2">
      <c r="C943" s="55"/>
    </row>
    <row r="944" spans="3:3" x14ac:dyDescent="0.2">
      <c r="C944" s="55"/>
    </row>
    <row r="945" spans="3:3" x14ac:dyDescent="0.2">
      <c r="C945" s="55"/>
    </row>
    <row r="946" spans="3:3" x14ac:dyDescent="0.2">
      <c r="C946" s="55"/>
    </row>
    <row r="947" spans="3:3" x14ac:dyDescent="0.2">
      <c r="C947" s="55"/>
    </row>
    <row r="948" spans="3:3" x14ac:dyDescent="0.2">
      <c r="C948" s="55"/>
    </row>
    <row r="949" spans="3:3" x14ac:dyDescent="0.2">
      <c r="C949" s="55"/>
    </row>
    <row r="950" spans="3:3" x14ac:dyDescent="0.2">
      <c r="C950" s="55"/>
    </row>
    <row r="951" spans="3:3" x14ac:dyDescent="0.2">
      <c r="C951" s="55"/>
    </row>
    <row r="952" spans="3:3" x14ac:dyDescent="0.2">
      <c r="C952" s="55"/>
    </row>
    <row r="953" spans="3:3" x14ac:dyDescent="0.2">
      <c r="C953" s="55"/>
    </row>
    <row r="954" spans="3:3" x14ac:dyDescent="0.2">
      <c r="C954" s="55"/>
    </row>
    <row r="955" spans="3:3" x14ac:dyDescent="0.2">
      <c r="C955" s="55"/>
    </row>
    <row r="956" spans="3:3" x14ac:dyDescent="0.2">
      <c r="C956" s="55"/>
    </row>
    <row r="957" spans="3:3" x14ac:dyDescent="0.2">
      <c r="C957" s="55"/>
    </row>
    <row r="958" spans="3:3" x14ac:dyDescent="0.2">
      <c r="C958" s="55"/>
    </row>
    <row r="959" spans="3:3" x14ac:dyDescent="0.2">
      <c r="C959" s="55"/>
    </row>
    <row r="960" spans="3:3" x14ac:dyDescent="0.2">
      <c r="C960" s="55"/>
    </row>
    <row r="961" spans="3:3" x14ac:dyDescent="0.2">
      <c r="C961" s="55"/>
    </row>
    <row r="962" spans="3:3" x14ac:dyDescent="0.2">
      <c r="C962" s="55"/>
    </row>
    <row r="963" spans="3:3" x14ac:dyDescent="0.2">
      <c r="C963" s="55"/>
    </row>
    <row r="964" spans="3:3" x14ac:dyDescent="0.2">
      <c r="C964" s="55"/>
    </row>
    <row r="965" spans="3:3" x14ac:dyDescent="0.2">
      <c r="C965" s="55"/>
    </row>
    <row r="966" spans="3:3" x14ac:dyDescent="0.2">
      <c r="C966" s="55"/>
    </row>
    <row r="967" spans="3:3" x14ac:dyDescent="0.2">
      <c r="C967" s="55"/>
    </row>
    <row r="968" spans="3:3" x14ac:dyDescent="0.2">
      <c r="C968" s="55"/>
    </row>
    <row r="969" spans="3:3" x14ac:dyDescent="0.2">
      <c r="C969" s="55"/>
    </row>
    <row r="970" spans="3:3" x14ac:dyDescent="0.2">
      <c r="C970" s="55"/>
    </row>
    <row r="971" spans="3:3" x14ac:dyDescent="0.2">
      <c r="C971" s="55"/>
    </row>
    <row r="972" spans="3:3" x14ac:dyDescent="0.2">
      <c r="C972" s="55"/>
    </row>
    <row r="973" spans="3:3" x14ac:dyDescent="0.2">
      <c r="C973" s="55"/>
    </row>
    <row r="974" spans="3:3" x14ac:dyDescent="0.2">
      <c r="C974" s="55"/>
    </row>
    <row r="975" spans="3:3" x14ac:dyDescent="0.2">
      <c r="C975" s="55"/>
    </row>
    <row r="976" spans="3:3" x14ac:dyDescent="0.2">
      <c r="C976" s="55"/>
    </row>
    <row r="977" spans="3:3" x14ac:dyDescent="0.2">
      <c r="C977" s="55"/>
    </row>
    <row r="978" spans="3:3" x14ac:dyDescent="0.2">
      <c r="C978" s="55"/>
    </row>
    <row r="979" spans="3:3" x14ac:dyDescent="0.2">
      <c r="C979" s="55"/>
    </row>
    <row r="980" spans="3:3" x14ac:dyDescent="0.2">
      <c r="C980" s="55"/>
    </row>
    <row r="981" spans="3:3" x14ac:dyDescent="0.2">
      <c r="C981" s="55"/>
    </row>
    <row r="982" spans="3:3" x14ac:dyDescent="0.2">
      <c r="C982" s="55"/>
    </row>
    <row r="983" spans="3:3" x14ac:dyDescent="0.2">
      <c r="C983" s="55"/>
    </row>
    <row r="984" spans="3:3" x14ac:dyDescent="0.2">
      <c r="C984" s="55"/>
    </row>
    <row r="985" spans="3:3" x14ac:dyDescent="0.2">
      <c r="C985" s="55"/>
    </row>
    <row r="986" spans="3:3" x14ac:dyDescent="0.2">
      <c r="C986" s="55"/>
    </row>
    <row r="987" spans="3:3" x14ac:dyDescent="0.2">
      <c r="C987" s="55"/>
    </row>
    <row r="988" spans="3:3" x14ac:dyDescent="0.2">
      <c r="C988" s="55"/>
    </row>
    <row r="989" spans="3:3" x14ac:dyDescent="0.2">
      <c r="C989" s="55"/>
    </row>
    <row r="990" spans="3:3" x14ac:dyDescent="0.2">
      <c r="C990" s="55"/>
    </row>
    <row r="991" spans="3:3" x14ac:dyDescent="0.2">
      <c r="C991" s="55"/>
    </row>
    <row r="992" spans="3:3" x14ac:dyDescent="0.2">
      <c r="C992" s="55"/>
    </row>
    <row r="993" spans="3:3" x14ac:dyDescent="0.2">
      <c r="C993" s="55"/>
    </row>
    <row r="994" spans="3:3" x14ac:dyDescent="0.2">
      <c r="C994" s="55"/>
    </row>
    <row r="995" spans="3:3" x14ac:dyDescent="0.2">
      <c r="C995" s="55"/>
    </row>
    <row r="996" spans="3:3" x14ac:dyDescent="0.2">
      <c r="C996" s="55"/>
    </row>
    <row r="997" spans="3:3" x14ac:dyDescent="0.2">
      <c r="C997" s="55"/>
    </row>
    <row r="998" spans="3:3" x14ac:dyDescent="0.2">
      <c r="C998" s="55"/>
    </row>
    <row r="999" spans="3:3" x14ac:dyDescent="0.2">
      <c r="C999" s="55"/>
    </row>
    <row r="1000" spans="3:3" x14ac:dyDescent="0.2">
      <c r="C1000" s="55"/>
    </row>
    <row r="1001" spans="3:3" x14ac:dyDescent="0.2">
      <c r="C1001" s="55"/>
    </row>
    <row r="1002" spans="3:3" x14ac:dyDescent="0.2">
      <c r="C1002" s="55"/>
    </row>
    <row r="1003" spans="3:3" x14ac:dyDescent="0.2">
      <c r="C1003" s="55"/>
    </row>
    <row r="1004" spans="3:3" x14ac:dyDescent="0.2">
      <c r="C1004" s="55"/>
    </row>
    <row r="1005" spans="3:3" x14ac:dyDescent="0.2">
      <c r="C1005" s="55"/>
    </row>
    <row r="1006" spans="3:3" x14ac:dyDescent="0.2">
      <c r="C1006" s="55"/>
    </row>
    <row r="1007" spans="3:3" x14ac:dyDescent="0.2">
      <c r="C1007" s="55"/>
    </row>
    <row r="1008" spans="3:3" x14ac:dyDescent="0.2">
      <c r="C1008" s="55"/>
    </row>
    <row r="1009" spans="3:3" x14ac:dyDescent="0.2">
      <c r="C1009" s="55"/>
    </row>
    <row r="1010" spans="3:3" x14ac:dyDescent="0.2">
      <c r="C1010" s="55"/>
    </row>
    <row r="1011" spans="3:3" x14ac:dyDescent="0.2">
      <c r="C1011" s="55"/>
    </row>
    <row r="1012" spans="3:3" x14ac:dyDescent="0.2">
      <c r="C1012" s="55"/>
    </row>
    <row r="1013" spans="3:3" x14ac:dyDescent="0.2">
      <c r="C1013" s="55"/>
    </row>
    <row r="1014" spans="3:3" x14ac:dyDescent="0.2">
      <c r="C1014" s="55"/>
    </row>
    <row r="1015" spans="3:3" x14ac:dyDescent="0.2">
      <c r="C1015" s="55"/>
    </row>
  </sheetData>
  <mergeCells count="11">
    <mergeCell ref="A43:F43"/>
    <mergeCell ref="A87:F87"/>
    <mergeCell ref="A48:F48"/>
    <mergeCell ref="A1:F1"/>
    <mergeCell ref="A3:F3"/>
    <mergeCell ref="E5:E6"/>
    <mergeCell ref="D5:D6"/>
    <mergeCell ref="B5:B6"/>
    <mergeCell ref="C5:C6"/>
    <mergeCell ref="F5:F6"/>
    <mergeCell ref="A5:A6"/>
  </mergeCells>
  <phoneticPr fontId="0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9" fitToHeight="0" orientation="portrait" horizontalDpi="4294967293" verticalDpi="300" r:id="rId1"/>
  <rowBreaks count="3" manualBreakCount="3">
    <brk id="61" max="5" man="1"/>
    <brk id="86" max="5" man="1"/>
    <brk id="11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Przedmiar robót</vt:lpstr>
      <vt:lpstr>'Przedmiar robót'!Obszar_wydruku</vt:lpstr>
      <vt:lpstr>'Przedmiar robót'!Tytuły_wydruku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DT01</cp:lastModifiedBy>
  <cp:lastPrinted>2017-10-09T11:43:10Z</cp:lastPrinted>
  <dcterms:created xsi:type="dcterms:W3CDTF">1997-02-26T13:46:56Z</dcterms:created>
  <dcterms:modified xsi:type="dcterms:W3CDTF">2017-10-09T11:50:26Z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