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570" windowHeight="8190" tabRatio="287"/>
  </bookViews>
  <sheets>
    <sheet name="2017r. obliczenie oferty_popr" sheetId="8" r:id="rId1"/>
  </sheets>
  <calcPr calcId="125725"/>
</workbook>
</file>

<file path=xl/calcChain.xml><?xml version="1.0" encoding="utf-8"?>
<calcChain xmlns="http://schemas.openxmlformats.org/spreadsheetml/2006/main">
  <c r="H138" i="8"/>
  <c r="I138"/>
  <c r="H139"/>
  <c r="H140"/>
  <c r="H141"/>
  <c r="H142"/>
  <c r="I142"/>
  <c r="H143"/>
  <c r="H144"/>
  <c r="H145"/>
  <c r="H137"/>
  <c r="J146"/>
  <c r="H125"/>
  <c r="J136"/>
  <c r="H126"/>
  <c r="H127"/>
  <c r="H128"/>
  <c r="H129"/>
  <c r="H130"/>
  <c r="I130"/>
  <c r="H131"/>
  <c r="H132"/>
  <c r="H133"/>
  <c r="H134"/>
  <c r="I134"/>
  <c r="H135"/>
  <c r="H136"/>
  <c r="H124"/>
  <c r="H112"/>
  <c r="H113"/>
  <c r="H114"/>
  <c r="I114"/>
  <c r="H115"/>
  <c r="H116"/>
  <c r="H117"/>
  <c r="I117"/>
  <c r="H118"/>
  <c r="H119"/>
  <c r="H120"/>
  <c r="H121"/>
  <c r="I121"/>
  <c r="H122"/>
  <c r="H123"/>
  <c r="H111"/>
  <c r="I111"/>
  <c r="H99"/>
  <c r="J110"/>
  <c r="H100"/>
  <c r="H101"/>
  <c r="H102"/>
  <c r="H103"/>
  <c r="H104"/>
  <c r="I104"/>
  <c r="H105"/>
  <c r="H106"/>
  <c r="H107"/>
  <c r="H108"/>
  <c r="I108"/>
  <c r="H109"/>
  <c r="H110"/>
  <c r="H98"/>
  <c r="H86"/>
  <c r="H87"/>
  <c r="H88"/>
  <c r="H89"/>
  <c r="H90"/>
  <c r="H91"/>
  <c r="H92"/>
  <c r="H93"/>
  <c r="H94"/>
  <c r="H95"/>
  <c r="H96"/>
  <c r="H97"/>
  <c r="H85"/>
  <c r="I85"/>
  <c r="H73"/>
  <c r="I73"/>
  <c r="H74"/>
  <c r="I74"/>
  <c r="H75"/>
  <c r="I75"/>
  <c r="H76"/>
  <c r="H77"/>
  <c r="H78"/>
  <c r="H79"/>
  <c r="I79"/>
  <c r="H80"/>
  <c r="H81"/>
  <c r="I81"/>
  <c r="H82"/>
  <c r="H83"/>
  <c r="H84"/>
  <c r="H72"/>
  <c r="I72"/>
  <c r="H60"/>
  <c r="I60"/>
  <c r="H61"/>
  <c r="I61"/>
  <c r="H62"/>
  <c r="H63"/>
  <c r="H64"/>
  <c r="I64"/>
  <c r="H65"/>
  <c r="H66"/>
  <c r="H67"/>
  <c r="H68"/>
  <c r="I68"/>
  <c r="H69"/>
  <c r="H70"/>
  <c r="H71"/>
  <c r="H59"/>
  <c r="H47"/>
  <c r="I47"/>
  <c r="H48"/>
  <c r="I48"/>
  <c r="H49"/>
  <c r="H50"/>
  <c r="H51"/>
  <c r="I51"/>
  <c r="H52"/>
  <c r="H53"/>
  <c r="H54"/>
  <c r="H55"/>
  <c r="I55"/>
  <c r="H56"/>
  <c r="H57"/>
  <c r="H58"/>
  <c r="H46"/>
  <c r="I46"/>
  <c r="H34"/>
  <c r="I34"/>
  <c r="H35"/>
  <c r="H36"/>
  <c r="H37"/>
  <c r="H38"/>
  <c r="I38"/>
  <c r="H39"/>
  <c r="H40"/>
  <c r="H41"/>
  <c r="H42"/>
  <c r="I42"/>
  <c r="H43"/>
  <c r="H44"/>
  <c r="H45"/>
  <c r="H33"/>
  <c r="H21"/>
  <c r="H22"/>
  <c r="H23"/>
  <c r="H24"/>
  <c r="H25"/>
  <c r="H26"/>
  <c r="H27"/>
  <c r="H28"/>
  <c r="H29"/>
  <c r="H30"/>
  <c r="H31"/>
  <c r="H32"/>
  <c r="H20"/>
  <c r="H16"/>
  <c r="J19"/>
  <c r="H17"/>
  <c r="I17"/>
  <c r="H18"/>
  <c r="H19"/>
  <c r="H15"/>
  <c r="I15"/>
  <c r="E7"/>
  <c r="G147"/>
  <c r="I21"/>
  <c r="E21"/>
  <c r="E22"/>
  <c r="I20"/>
  <c r="I19"/>
  <c r="I18"/>
  <c r="I16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I22"/>
  <c r="E23"/>
  <c r="E24"/>
  <c r="E25"/>
  <c r="I24"/>
  <c r="I23"/>
  <c r="E26"/>
  <c r="I25"/>
  <c r="I26"/>
  <c r="E27"/>
  <c r="E28"/>
  <c r="I28"/>
  <c r="E29"/>
  <c r="I27"/>
  <c r="E31"/>
  <c r="E30"/>
  <c r="I30"/>
  <c r="E32"/>
  <c r="I31"/>
  <c r="I29"/>
  <c r="E33"/>
  <c r="E34"/>
  <c r="I32"/>
  <c r="E35"/>
  <c r="I33"/>
  <c r="I35"/>
  <c r="E36"/>
  <c r="I36"/>
  <c r="E37"/>
  <c r="I37"/>
  <c r="E38"/>
  <c r="E39"/>
  <c r="I39"/>
  <c r="E40"/>
  <c r="I40"/>
  <c r="E41"/>
  <c r="I41"/>
  <c r="E42"/>
  <c r="E43"/>
  <c r="I43"/>
  <c r="E44"/>
  <c r="I44"/>
  <c r="E45"/>
  <c r="E46"/>
  <c r="E47"/>
  <c r="I45"/>
  <c r="J45"/>
  <c r="E48"/>
  <c r="E49"/>
  <c r="E50"/>
  <c r="I49"/>
  <c r="E51"/>
  <c r="I50"/>
  <c r="E52"/>
  <c r="E53"/>
  <c r="I52"/>
  <c r="E54"/>
  <c r="I53"/>
  <c r="E55"/>
  <c r="I54"/>
  <c r="E56"/>
  <c r="E57"/>
  <c r="I56"/>
  <c r="E58"/>
  <c r="I57"/>
  <c r="E59"/>
  <c r="E60"/>
  <c r="I58"/>
  <c r="I59"/>
  <c r="E61"/>
  <c r="E62"/>
  <c r="E63"/>
  <c r="I62"/>
  <c r="E64"/>
  <c r="I63"/>
  <c r="E65"/>
  <c r="E66"/>
  <c r="I65"/>
  <c r="E67"/>
  <c r="I66"/>
  <c r="E68"/>
  <c r="I67"/>
  <c r="E69"/>
  <c r="E70"/>
  <c r="I69"/>
  <c r="E71"/>
  <c r="I70"/>
  <c r="E72"/>
  <c r="E73"/>
  <c r="I71"/>
  <c r="E74"/>
  <c r="E75"/>
  <c r="E76"/>
  <c r="I76"/>
  <c r="E77"/>
  <c r="E78"/>
  <c r="I77"/>
  <c r="I78"/>
  <c r="E79"/>
  <c r="E80"/>
  <c r="E81"/>
  <c r="I80"/>
  <c r="E82"/>
  <c r="I82"/>
  <c r="E83"/>
  <c r="E84"/>
  <c r="I83"/>
  <c r="E85"/>
  <c r="E86"/>
  <c r="I84"/>
  <c r="I86"/>
  <c r="E87"/>
  <c r="I87"/>
  <c r="E88"/>
  <c r="I88"/>
  <c r="E89"/>
  <c r="I89"/>
  <c r="E90"/>
  <c r="I90"/>
  <c r="E91"/>
  <c r="I91"/>
  <c r="E92"/>
  <c r="I92"/>
  <c r="E93"/>
  <c r="I93"/>
  <c r="E94"/>
  <c r="I94"/>
  <c r="E95"/>
  <c r="I95"/>
  <c r="E96"/>
  <c r="I96"/>
  <c r="E97"/>
  <c r="E98"/>
  <c r="E99"/>
  <c r="I97"/>
  <c r="I98"/>
  <c r="E100"/>
  <c r="I99"/>
  <c r="E101"/>
  <c r="E102"/>
  <c r="I101"/>
  <c r="I100"/>
  <c r="E103"/>
  <c r="I102"/>
  <c r="E104"/>
  <c r="I103"/>
  <c r="E105"/>
  <c r="E106"/>
  <c r="I105"/>
  <c r="E107"/>
  <c r="I106"/>
  <c r="E108"/>
  <c r="I107"/>
  <c r="E109"/>
  <c r="E110"/>
  <c r="I109"/>
  <c r="E111"/>
  <c r="E112"/>
  <c r="I110"/>
  <c r="E113"/>
  <c r="I112"/>
  <c r="E114"/>
  <c r="E115"/>
  <c r="I113"/>
  <c r="E116"/>
  <c r="I115"/>
  <c r="E117"/>
  <c r="I116"/>
  <c r="E118"/>
  <c r="E119"/>
  <c r="I118"/>
  <c r="E120"/>
  <c r="I119"/>
  <c r="E121"/>
  <c r="I120"/>
  <c r="E122"/>
  <c r="E123"/>
  <c r="I122"/>
  <c r="E124"/>
  <c r="E125"/>
  <c r="I123"/>
  <c r="I124"/>
  <c r="E126"/>
  <c r="I125"/>
  <c r="E127"/>
  <c r="E128"/>
  <c r="I127"/>
  <c r="I126"/>
  <c r="E129"/>
  <c r="I128"/>
  <c r="E130"/>
  <c r="I129"/>
  <c r="E131"/>
  <c r="E132"/>
  <c r="I131"/>
  <c r="E133"/>
  <c r="I132"/>
  <c r="E134"/>
  <c r="I133"/>
  <c r="E135"/>
  <c r="E136"/>
  <c r="I135"/>
  <c r="E137"/>
  <c r="E138"/>
  <c r="I136"/>
  <c r="E139"/>
  <c r="I139"/>
  <c r="E140"/>
  <c r="I140"/>
  <c r="E141"/>
  <c r="I141"/>
  <c r="E142"/>
  <c r="E143"/>
  <c r="I143"/>
  <c r="E144"/>
  <c r="I144"/>
  <c r="E145"/>
  <c r="I145"/>
  <c r="I137"/>
  <c r="J123"/>
  <c r="J97"/>
  <c r="J84"/>
  <c r="J71"/>
  <c r="J58"/>
  <c r="J32"/>
  <c r="H147"/>
  <c r="I147"/>
  <c r="J147"/>
</calcChain>
</file>

<file path=xl/sharedStrings.xml><?xml version="1.0" encoding="utf-8"?>
<sst xmlns="http://schemas.openxmlformats.org/spreadsheetml/2006/main" count="306" uniqueCount="264">
  <si>
    <t>Lp.</t>
  </si>
  <si>
    <t xml:space="preserve">Okres zadłużenia </t>
  </si>
  <si>
    <t xml:space="preserve">Liczba dni </t>
  </si>
  <si>
    <t xml:space="preserve">Stan zadłużenia </t>
  </si>
  <si>
    <t xml:space="preserve">Rata kapitałowa </t>
  </si>
  <si>
    <t>Rata odsetkowa</t>
  </si>
  <si>
    <t>Razem</t>
  </si>
  <si>
    <t xml:space="preserve">Kwota odsetek w danym roku </t>
  </si>
  <si>
    <t>31.10.2017r</t>
  </si>
  <si>
    <t>31.12.2017r</t>
  </si>
  <si>
    <t>31.01.2018r</t>
  </si>
  <si>
    <t>28.02.2018r</t>
  </si>
  <si>
    <t>31.03.2018r</t>
  </si>
  <si>
    <t>30.04.2018r</t>
  </si>
  <si>
    <t>31.05.2018r</t>
  </si>
  <si>
    <t>30.06.2018r</t>
  </si>
  <si>
    <t>31.07.2018r</t>
  </si>
  <si>
    <t>31.08.2018r</t>
  </si>
  <si>
    <t>30.09.2018r</t>
  </si>
  <si>
    <t>31.10.2018r</t>
  </si>
  <si>
    <t>31.12.2018r</t>
  </si>
  <si>
    <t>30.11.2017r</t>
  </si>
  <si>
    <t>30.11.2018r</t>
  </si>
  <si>
    <t>31.01.2019r</t>
  </si>
  <si>
    <t>31.03.2019r</t>
  </si>
  <si>
    <t>28.02.2019r</t>
  </si>
  <si>
    <t>30.04.2019r</t>
  </si>
  <si>
    <t>31.05.2019r</t>
  </si>
  <si>
    <t>30.06.2019r</t>
  </si>
  <si>
    <t>31.07.2019r</t>
  </si>
  <si>
    <t>31.08.2019r</t>
  </si>
  <si>
    <t>30.09.2019r</t>
  </si>
  <si>
    <t>31.10.2019r</t>
  </si>
  <si>
    <t>30.11.2019r</t>
  </si>
  <si>
    <t>31.12.2019r</t>
  </si>
  <si>
    <t>31.01.2020r</t>
  </si>
  <si>
    <t>29.02.2020r</t>
  </si>
  <si>
    <t>31.03.2020r</t>
  </si>
  <si>
    <t>30.04.2020r</t>
  </si>
  <si>
    <t>30.06.2020r</t>
  </si>
  <si>
    <t>31.07.2020r</t>
  </si>
  <si>
    <t>31.08.2020r</t>
  </si>
  <si>
    <t>30.09.2020r</t>
  </si>
  <si>
    <t>31.10.2020r</t>
  </si>
  <si>
    <t>30.11.2020r</t>
  </si>
  <si>
    <t>31.12.2020r</t>
  </si>
  <si>
    <t>31.01.2021r</t>
  </si>
  <si>
    <t>28.02.2021r</t>
  </si>
  <si>
    <t>31.03.2021r</t>
  </si>
  <si>
    <t>30.04.2021r</t>
  </si>
  <si>
    <t>31.05.2021r</t>
  </si>
  <si>
    <t>30.06.2021r</t>
  </si>
  <si>
    <t>31.07.2021r</t>
  </si>
  <si>
    <t>31.08.2021r</t>
  </si>
  <si>
    <t>30.09.2021r</t>
  </si>
  <si>
    <t>31.10.2021r</t>
  </si>
  <si>
    <t>30.11.2021r</t>
  </si>
  <si>
    <t>31.12.2021r</t>
  </si>
  <si>
    <t>31.01.2022r</t>
  </si>
  <si>
    <t>28.02.2022r</t>
  </si>
  <si>
    <t>31.03.2022r</t>
  </si>
  <si>
    <t>30.04.2022r</t>
  </si>
  <si>
    <t>30.06.2022r</t>
  </si>
  <si>
    <t>31.07.2022r</t>
  </si>
  <si>
    <t>31.08.2022r</t>
  </si>
  <si>
    <t>30.09.2022r</t>
  </si>
  <si>
    <t>31.10.2022r</t>
  </si>
  <si>
    <t>30.11.2022r</t>
  </si>
  <si>
    <t>31.12.2022r</t>
  </si>
  <si>
    <t>31.01.2023r</t>
  </si>
  <si>
    <t>28.02.2023r</t>
  </si>
  <si>
    <t>31.03.2023r</t>
  </si>
  <si>
    <t>30.04.2023r</t>
  </si>
  <si>
    <t>30.06.2023r</t>
  </si>
  <si>
    <t>31.07.2023r</t>
  </si>
  <si>
    <t>31.08.2023r</t>
  </si>
  <si>
    <t>30.09.2023r</t>
  </si>
  <si>
    <t>31.10.2023r</t>
  </si>
  <si>
    <t>30.11.2023r</t>
  </si>
  <si>
    <t>31.12.2023r</t>
  </si>
  <si>
    <t>Data spłaty raty kapitałowej</t>
  </si>
  <si>
    <t>do</t>
  </si>
  <si>
    <t>01.11.2017r</t>
  </si>
  <si>
    <t>01.12.2017r</t>
  </si>
  <si>
    <t>28.12.2017r</t>
  </si>
  <si>
    <t>01.01.2018r</t>
  </si>
  <si>
    <t>01.02.2018r</t>
  </si>
  <si>
    <t>01.03.2018r</t>
  </si>
  <si>
    <t>01.04.2018r</t>
  </si>
  <si>
    <t>01.05.2018r</t>
  </si>
  <si>
    <t>01.06.2018r</t>
  </si>
  <si>
    <t>01.07.2018r</t>
  </si>
  <si>
    <t>01.08.2018r</t>
  </si>
  <si>
    <t>01.09.2018r</t>
  </si>
  <si>
    <t>01.11.2018r</t>
  </si>
  <si>
    <t>01.12.2018r</t>
  </si>
  <si>
    <t>01.01.2019r</t>
  </si>
  <si>
    <t>01.02.2019r</t>
  </si>
  <si>
    <t>01.03.2019r</t>
  </si>
  <si>
    <t>01.04.2019r</t>
  </si>
  <si>
    <t>01.05.2019r</t>
  </si>
  <si>
    <t>01.06.2019r</t>
  </si>
  <si>
    <t>01.07.2019r</t>
  </si>
  <si>
    <t>01.08.2019r</t>
  </si>
  <si>
    <t>01.09.2019r</t>
  </si>
  <si>
    <t>01.10.2019r</t>
  </si>
  <si>
    <t>01.11.2019r</t>
  </si>
  <si>
    <t>01.12.2019r</t>
  </si>
  <si>
    <t>01.01.2020r</t>
  </si>
  <si>
    <t>01.02.2020r</t>
  </si>
  <si>
    <t>01.03.2020r</t>
  </si>
  <si>
    <t>01.04.2020r</t>
  </si>
  <si>
    <t>01.05.2020r</t>
  </si>
  <si>
    <t>01.06.2020r</t>
  </si>
  <si>
    <t>01.07.2020r</t>
  </si>
  <si>
    <t>01.08.2020r</t>
  </si>
  <si>
    <t>01.09.2020r</t>
  </si>
  <si>
    <t>01.10.2020r</t>
  </si>
  <si>
    <t>01.11.2020r</t>
  </si>
  <si>
    <t>01.12.2020r</t>
  </si>
  <si>
    <t>01.01.2021r</t>
  </si>
  <si>
    <t>01.02.2021r</t>
  </si>
  <si>
    <t>01.03.2021r</t>
  </si>
  <si>
    <t>01.04.2021r</t>
  </si>
  <si>
    <t>01.05.2021r</t>
  </si>
  <si>
    <t>01.06.2021r</t>
  </si>
  <si>
    <t>01.07.2021r</t>
  </si>
  <si>
    <t>01.08.2021r</t>
  </si>
  <si>
    <t>01.09.2021r</t>
  </si>
  <si>
    <t>01.10.2021r</t>
  </si>
  <si>
    <t>01.11.2021r</t>
  </si>
  <si>
    <t>01.12.2021r</t>
  </si>
  <si>
    <t>01.01.2022r</t>
  </si>
  <si>
    <t>01.02.2022r</t>
  </si>
  <si>
    <t>01.03.2022r</t>
  </si>
  <si>
    <t>01.04.2022r</t>
  </si>
  <si>
    <t>01.05.2022r</t>
  </si>
  <si>
    <t>01.06.2022r</t>
  </si>
  <si>
    <t>01.07.2022r</t>
  </si>
  <si>
    <t>01.08.2022r</t>
  </si>
  <si>
    <t>01.09.2022r</t>
  </si>
  <si>
    <t>01.10.2022r</t>
  </si>
  <si>
    <t>01.11.2022r</t>
  </si>
  <si>
    <t>01.12.2022r</t>
  </si>
  <si>
    <t>01.01.2023r</t>
  </si>
  <si>
    <t>01.02.2023r</t>
  </si>
  <si>
    <t>01.03.2023r</t>
  </si>
  <si>
    <t>01.04.2023r</t>
  </si>
  <si>
    <t>01.05.2023r</t>
  </si>
  <si>
    <t>01.06.2023r</t>
  </si>
  <si>
    <t>01.07.2023r</t>
  </si>
  <si>
    <t>01.08.2023r</t>
  </si>
  <si>
    <t>01.09.2023r</t>
  </si>
  <si>
    <t>01.10.2023r</t>
  </si>
  <si>
    <t>01.11.2023r</t>
  </si>
  <si>
    <t>01.12.2023r</t>
  </si>
  <si>
    <t>01.01.2024r</t>
  </si>
  <si>
    <t>01.02.2024r</t>
  </si>
  <si>
    <t>29.02.2024r</t>
  </si>
  <si>
    <t>31.03.2024r</t>
  </si>
  <si>
    <t>01.04.2024r</t>
  </si>
  <si>
    <t>30.04.2024r</t>
  </si>
  <si>
    <t>01.05.2024r</t>
  </si>
  <si>
    <t>31.05.2024r</t>
  </si>
  <si>
    <t>01.06.2024r</t>
  </si>
  <si>
    <t>30.06.2024r</t>
  </si>
  <si>
    <t>01.07.2024r</t>
  </si>
  <si>
    <t>31.07.2024r</t>
  </si>
  <si>
    <t>01.08.2024r</t>
  </si>
  <si>
    <t>31.08.2024r</t>
  </si>
  <si>
    <t>01.09.2024r</t>
  </si>
  <si>
    <t>30.09.2024r</t>
  </si>
  <si>
    <t>01.10.2024r</t>
  </si>
  <si>
    <t>31.10.2024r</t>
  </si>
  <si>
    <t>01.11.2024r</t>
  </si>
  <si>
    <t>30.11.2024r</t>
  </si>
  <si>
    <t>01.12.2024r</t>
  </si>
  <si>
    <t>31.12.2024r</t>
  </si>
  <si>
    <t>01.01.2025r</t>
  </si>
  <si>
    <t>31.01.2025r</t>
  </si>
  <si>
    <t>01.02.2025r</t>
  </si>
  <si>
    <t>28.02.2025r</t>
  </si>
  <si>
    <t>01.03.2025r</t>
  </si>
  <si>
    <t>31.03.2025r</t>
  </si>
  <si>
    <t>01.04.2025r</t>
  </si>
  <si>
    <t>30.04.2025r</t>
  </si>
  <si>
    <t>01.05.2025r</t>
  </si>
  <si>
    <t>31.05.2025r</t>
  </si>
  <si>
    <t>01.06.2025r</t>
  </si>
  <si>
    <t>30.06.2025r</t>
  </si>
  <si>
    <t>01.07.2025r</t>
  </si>
  <si>
    <t>31.07.2025r</t>
  </si>
  <si>
    <t>01.08.2025r</t>
  </si>
  <si>
    <t>31.08.2025r</t>
  </si>
  <si>
    <t>01.09.2025r</t>
  </si>
  <si>
    <t>30.09.2025r</t>
  </si>
  <si>
    <t>01.10.2025r</t>
  </si>
  <si>
    <t>31.10.2025r</t>
  </si>
  <si>
    <t>01.11.2025r</t>
  </si>
  <si>
    <t xml:space="preserve"> </t>
  </si>
  <si>
    <t>01.01.2026r</t>
  </si>
  <si>
    <t>31.01.2026r</t>
  </si>
  <si>
    <t>01.12.2026r</t>
  </si>
  <si>
    <t>01.03.2024r</t>
  </si>
  <si>
    <t>30.11.2025r</t>
  </si>
  <si>
    <t>01.12.2025r</t>
  </si>
  <si>
    <t>31.12.2025r</t>
  </si>
  <si>
    <t>01.02.2026r</t>
  </si>
  <si>
    <t>28.02.2026r</t>
  </si>
  <si>
    <t>01.03.2026r</t>
  </si>
  <si>
    <t>01.04.2026r</t>
  </si>
  <si>
    <t>30.04.2026r</t>
  </si>
  <si>
    <t>01.05.2026r</t>
  </si>
  <si>
    <t>31.05.2026r</t>
  </si>
  <si>
    <t>01.06.2026r</t>
  </si>
  <si>
    <t>01.07.2026r</t>
  </si>
  <si>
    <t>31.07.2026r</t>
  </si>
  <si>
    <t>01.08.2026r</t>
  </si>
  <si>
    <t>31.08.2026r</t>
  </si>
  <si>
    <t>01.09.2026r</t>
  </si>
  <si>
    <t>30.09.2026r</t>
  </si>
  <si>
    <t>01.10.2026r</t>
  </si>
  <si>
    <t>31.10.2026r</t>
  </si>
  <si>
    <t>01.11.2026r</t>
  </si>
  <si>
    <t>31.03.2026r</t>
  </si>
  <si>
    <t>30.06.2026r</t>
  </si>
  <si>
    <t>Wzór na wyliczenie ceny kredytu:</t>
  </si>
  <si>
    <t>02.10.2017r.</t>
  </si>
  <si>
    <t>20.11.2017r.</t>
  </si>
  <si>
    <t>28.12.2017r.</t>
  </si>
  <si>
    <t>02.10.2017r</t>
  </si>
  <si>
    <t>19.11.2017r</t>
  </si>
  <si>
    <t>20.11.2017r</t>
  </si>
  <si>
    <t>27.12.2017r</t>
  </si>
  <si>
    <t>01.10.2018r.</t>
  </si>
  <si>
    <t>30.11.2026r</t>
  </si>
  <si>
    <t>31.12.2026r</t>
  </si>
  <si>
    <t>01.01.2027r</t>
  </si>
  <si>
    <t>31.01.2027r</t>
  </si>
  <si>
    <t>01.02.2027r</t>
  </si>
  <si>
    <t>28.02.2027r</t>
  </si>
  <si>
    <t>01.03.2027r</t>
  </si>
  <si>
    <t>01.04.2027r</t>
  </si>
  <si>
    <t>30.04.2027r</t>
  </si>
  <si>
    <t>01.05.2027r</t>
  </si>
  <si>
    <t>31.05.2027r</t>
  </si>
  <si>
    <t>01.06.2027r</t>
  </si>
  <si>
    <t>01.07.2027r</t>
  </si>
  <si>
    <t>31.07.2027r</t>
  </si>
  <si>
    <t>01.08.2027r</t>
  </si>
  <si>
    <t>31.08.2027r</t>
  </si>
  <si>
    <t>01.09.2027r</t>
  </si>
  <si>
    <t>30.09.2027r</t>
  </si>
  <si>
    <t>31.03.2027r</t>
  </si>
  <si>
    <t>30.06.2027r</t>
  </si>
  <si>
    <t xml:space="preserve">Formularz - sposób obliczenia ceny kredytu </t>
  </si>
  <si>
    <t>od</t>
  </si>
  <si>
    <t>Cena kredytu=stan zadłużenia (kol.nr5) X oprocentowanie kredytu (Wibor 3m (1,73%)+marża banku (x,xx %) / liczba dni kalendarzowych w danym roku (365 lub 366 dni) X liczba dni w danym m-cu (ilość dni z kol. nr 4)</t>
  </si>
  <si>
    <t>F.272.1.2017</t>
  </si>
  <si>
    <t>zał. nr 1.1 do formularza ofertowego</t>
  </si>
  <si>
    <t>31.05.2020r</t>
  </si>
  <si>
    <t>31.05.2023r</t>
  </si>
  <si>
    <t>31.01.2024r</t>
  </si>
  <si>
    <t>31.05.2022r</t>
  </si>
</sst>
</file>

<file path=xl/styles.xml><?xml version="1.0" encoding="utf-8"?>
<styleSheet xmlns="http://schemas.openxmlformats.org/spreadsheetml/2006/main">
  <numFmts count="2">
    <numFmt numFmtId="164" formatCode="d/mm/yyyy"/>
    <numFmt numFmtId="165" formatCode="#,##0.00_ ;\-#,##0.00\ "/>
  </numFmts>
  <fonts count="4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165" fontId="1" fillId="0" borderId="0" xfId="0" applyNumberFormat="1" applyFont="1"/>
    <xf numFmtId="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165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0" fillId="0" borderId="0" xfId="0" applyNumberFormat="1" applyFont="1" applyAlignme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4" fontId="0" fillId="0" borderId="1" xfId="0" applyNumberFormat="1" applyFont="1" applyFill="1" applyBorder="1"/>
    <xf numFmtId="4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4" fontId="1" fillId="0" borderId="1" xfId="0" applyNumberFormat="1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5" fontId="1" fillId="0" borderId="0" xfId="0" applyNumberFormat="1" applyFont="1" applyAlignment="1"/>
    <xf numFmtId="0" fontId="0" fillId="0" borderId="0" xfId="0" applyFont="1" applyAlignment="1"/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9"/>
  <sheetViews>
    <sheetView tabSelected="1" zoomScaleNormal="100" workbookViewId="0">
      <selection activeCell="A9" sqref="A9:J9"/>
    </sheetView>
  </sheetViews>
  <sheetFormatPr defaultColWidth="11.5703125" defaultRowHeight="12.75"/>
  <cols>
    <col min="1" max="1" width="3.85546875" customWidth="1"/>
    <col min="2" max="2" width="10.7109375" customWidth="1"/>
    <col min="3" max="3" width="11.28515625" customWidth="1"/>
    <col min="4" max="4" width="6.28515625" customWidth="1"/>
    <col min="5" max="5" width="12.28515625" bestFit="1" customWidth="1"/>
    <col min="6" max="6" width="10.7109375" customWidth="1"/>
    <col min="7" max="7" width="12.42578125" customWidth="1"/>
    <col min="8" max="9" width="11.7109375" bestFit="1" customWidth="1"/>
    <col min="10" max="10" width="12.42578125" bestFit="1" customWidth="1"/>
  </cols>
  <sheetData>
    <row r="1" spans="1:10">
      <c r="B1" s="10" t="s">
        <v>258</v>
      </c>
      <c r="C1" s="8"/>
      <c r="H1" s="25" t="s">
        <v>259</v>
      </c>
      <c r="I1" s="25"/>
      <c r="J1" s="25"/>
    </row>
    <row r="2" spans="1:10">
      <c r="B2" s="8"/>
      <c r="C2" s="8"/>
    </row>
    <row r="3" spans="1:10">
      <c r="A3" s="25" t="s">
        <v>255</v>
      </c>
      <c r="B3" s="26"/>
      <c r="C3" s="26"/>
      <c r="D3" s="26"/>
      <c r="E3" s="26"/>
      <c r="F3" s="26"/>
      <c r="G3" s="26"/>
      <c r="H3" s="26"/>
      <c r="I3" s="26"/>
      <c r="J3" s="26"/>
    </row>
    <row r="4" spans="1:10">
      <c r="A4" s="1">
        <v>1</v>
      </c>
      <c r="B4" t="s">
        <v>227</v>
      </c>
      <c r="C4" s="1"/>
      <c r="D4" s="35">
        <v>2000000</v>
      </c>
      <c r="E4" s="36"/>
      <c r="F4" s="1"/>
      <c r="G4" s="2"/>
      <c r="H4" s="3"/>
      <c r="I4" s="2"/>
      <c r="J4" s="2"/>
    </row>
    <row r="5" spans="1:10">
      <c r="A5" s="1">
        <v>2</v>
      </c>
      <c r="B5" t="s">
        <v>228</v>
      </c>
      <c r="C5" s="1"/>
      <c r="D5" s="35">
        <v>2000000</v>
      </c>
      <c r="E5" s="36"/>
      <c r="F5" s="1"/>
      <c r="G5" s="2"/>
      <c r="H5" s="3"/>
      <c r="I5" s="3"/>
      <c r="J5" s="2"/>
    </row>
    <row r="6" spans="1:10">
      <c r="A6" s="1">
        <v>3</v>
      </c>
      <c r="B6" t="s">
        <v>229</v>
      </c>
      <c r="C6" s="1"/>
      <c r="D6" s="35">
        <v>2400000</v>
      </c>
      <c r="E6" s="36"/>
      <c r="F6" s="1"/>
      <c r="G6" s="2"/>
      <c r="H6" s="3"/>
      <c r="I6" s="2"/>
      <c r="J6" s="2"/>
    </row>
    <row r="7" spans="1:10">
      <c r="A7" s="1"/>
      <c r="B7" t="s">
        <v>6</v>
      </c>
      <c r="C7" s="1"/>
      <c r="D7" s="9"/>
      <c r="E7" s="11">
        <f>D4+D5+D6</f>
        <v>6400000</v>
      </c>
      <c r="F7" s="1"/>
      <c r="G7" s="2"/>
      <c r="H7" s="3"/>
      <c r="I7" s="2"/>
      <c r="J7" s="2"/>
    </row>
    <row r="8" spans="1:10">
      <c r="B8" s="2"/>
      <c r="C8" s="1"/>
      <c r="D8" s="2"/>
      <c r="E8" s="2"/>
      <c r="F8" s="1"/>
      <c r="G8" s="2"/>
      <c r="H8" s="3"/>
      <c r="I8" s="2"/>
      <c r="J8" t="s">
        <v>199</v>
      </c>
    </row>
    <row r="9" spans="1:10">
      <c r="A9" s="27" t="s">
        <v>226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ht="30.75" customHeight="1">
      <c r="A10" s="28" t="s">
        <v>257</v>
      </c>
      <c r="B10" s="28"/>
      <c r="C10" s="28"/>
      <c r="D10" s="28"/>
      <c r="E10" s="28"/>
      <c r="F10" s="28"/>
      <c r="G10" s="28"/>
      <c r="H10" s="28"/>
      <c r="I10" s="28"/>
      <c r="J10" s="28"/>
    </row>
    <row r="11" spans="1:10">
      <c r="A11" s="2"/>
      <c r="B11" s="2"/>
      <c r="C11" s="1"/>
      <c r="D11" s="2"/>
      <c r="E11" s="2"/>
      <c r="F11" s="1"/>
      <c r="G11" s="2"/>
      <c r="H11" s="3"/>
      <c r="I11" s="2"/>
      <c r="J11" s="2"/>
    </row>
    <row r="12" spans="1:10">
      <c r="A12" s="29" t="s">
        <v>0</v>
      </c>
      <c r="B12" s="37" t="s">
        <v>1</v>
      </c>
      <c r="C12" s="38"/>
      <c r="D12" s="39" t="s">
        <v>2</v>
      </c>
      <c r="E12" s="39" t="s">
        <v>3</v>
      </c>
      <c r="F12" s="39" t="s">
        <v>80</v>
      </c>
      <c r="G12" s="39" t="s">
        <v>4</v>
      </c>
      <c r="H12" s="33" t="s">
        <v>5</v>
      </c>
      <c r="I12" s="29" t="s">
        <v>6</v>
      </c>
      <c r="J12" s="31" t="s">
        <v>7</v>
      </c>
    </row>
    <row r="13" spans="1:10">
      <c r="A13" s="30"/>
      <c r="B13" s="7" t="s">
        <v>256</v>
      </c>
      <c r="C13" s="7" t="s">
        <v>81</v>
      </c>
      <c r="D13" s="34"/>
      <c r="E13" s="34"/>
      <c r="F13" s="34"/>
      <c r="G13" s="34"/>
      <c r="H13" s="34"/>
      <c r="I13" s="30"/>
      <c r="J13" s="32"/>
    </row>
    <row r="14" spans="1:10">
      <c r="A14" s="6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6">
        <v>9</v>
      </c>
      <c r="J14" s="7">
        <v>10</v>
      </c>
    </row>
    <row r="15" spans="1:10">
      <c r="A15" s="12">
        <f t="shared" ref="A15:A78" si="0">A14+1</f>
        <v>2</v>
      </c>
      <c r="B15" s="13" t="s">
        <v>230</v>
      </c>
      <c r="C15" s="12" t="s">
        <v>8</v>
      </c>
      <c r="D15" s="12">
        <v>30</v>
      </c>
      <c r="E15" s="14">
        <v>2000000</v>
      </c>
      <c r="F15" s="15"/>
      <c r="G15" s="14">
        <v>0</v>
      </c>
      <c r="H15" s="14">
        <f t="shared" ref="H15:H20" si="1">E15*0%/365*D15</f>
        <v>0</v>
      </c>
      <c r="I15" s="14">
        <f>G15+H15</f>
        <v>0</v>
      </c>
      <c r="J15" s="13"/>
    </row>
    <row r="16" spans="1:10">
      <c r="A16" s="12">
        <f t="shared" si="0"/>
        <v>3</v>
      </c>
      <c r="B16" s="13" t="s">
        <v>82</v>
      </c>
      <c r="C16" s="12" t="s">
        <v>231</v>
      </c>
      <c r="D16" s="12">
        <v>19</v>
      </c>
      <c r="E16" s="14">
        <v>2000000</v>
      </c>
      <c r="F16" s="15"/>
      <c r="G16" s="14">
        <v>0</v>
      </c>
      <c r="H16" s="14">
        <f t="shared" si="1"/>
        <v>0</v>
      </c>
      <c r="I16" s="14">
        <f>G16+H16</f>
        <v>0</v>
      </c>
      <c r="J16" s="13"/>
    </row>
    <row r="17" spans="1:11">
      <c r="A17" s="12">
        <f t="shared" si="0"/>
        <v>4</v>
      </c>
      <c r="B17" s="13" t="s">
        <v>232</v>
      </c>
      <c r="C17" s="12" t="s">
        <v>21</v>
      </c>
      <c r="D17" s="12">
        <v>11</v>
      </c>
      <c r="E17" s="14">
        <v>4000000</v>
      </c>
      <c r="F17" s="15"/>
      <c r="G17" s="14">
        <v>0</v>
      </c>
      <c r="H17" s="14">
        <f t="shared" si="1"/>
        <v>0</v>
      </c>
      <c r="I17" s="14">
        <f>G17+H17</f>
        <v>0</v>
      </c>
      <c r="J17" s="13"/>
    </row>
    <row r="18" spans="1:11">
      <c r="A18" s="12">
        <f t="shared" si="0"/>
        <v>5</v>
      </c>
      <c r="B18" s="13" t="s">
        <v>83</v>
      </c>
      <c r="C18" s="12" t="s">
        <v>233</v>
      </c>
      <c r="D18" s="12">
        <v>27</v>
      </c>
      <c r="E18" s="14">
        <v>4000000</v>
      </c>
      <c r="F18" s="15"/>
      <c r="G18" s="14">
        <v>0</v>
      </c>
      <c r="H18" s="14">
        <f t="shared" si="1"/>
        <v>0</v>
      </c>
      <c r="I18" s="14">
        <f t="shared" ref="I18:I81" si="2">G18+H18</f>
        <v>0</v>
      </c>
      <c r="J18" s="13"/>
    </row>
    <row r="19" spans="1:11">
      <c r="A19" s="12">
        <f t="shared" si="0"/>
        <v>6</v>
      </c>
      <c r="B19" s="13" t="s">
        <v>84</v>
      </c>
      <c r="C19" s="12" t="s">
        <v>9</v>
      </c>
      <c r="D19" s="12">
        <v>4</v>
      </c>
      <c r="E19" s="14">
        <v>6400000</v>
      </c>
      <c r="F19" s="15"/>
      <c r="G19" s="14">
        <v>0</v>
      </c>
      <c r="H19" s="14">
        <f t="shared" si="1"/>
        <v>0</v>
      </c>
      <c r="I19" s="14">
        <f t="shared" si="2"/>
        <v>0</v>
      </c>
      <c r="J19" s="14">
        <f>SUM(H15:H19)</f>
        <v>0</v>
      </c>
    </row>
    <row r="20" spans="1:11">
      <c r="A20" s="12">
        <f t="shared" si="0"/>
        <v>7</v>
      </c>
      <c r="B20" s="13" t="s">
        <v>85</v>
      </c>
      <c r="C20" s="12" t="s">
        <v>10</v>
      </c>
      <c r="D20" s="12">
        <v>31</v>
      </c>
      <c r="E20" s="14">
        <v>6400000</v>
      </c>
      <c r="F20" s="12"/>
      <c r="G20" s="14">
        <v>0</v>
      </c>
      <c r="H20" s="14">
        <f t="shared" si="1"/>
        <v>0</v>
      </c>
      <c r="I20" s="14">
        <f t="shared" si="2"/>
        <v>0</v>
      </c>
      <c r="J20" s="13"/>
    </row>
    <row r="21" spans="1:11">
      <c r="A21" s="12">
        <f t="shared" si="0"/>
        <v>8</v>
      </c>
      <c r="B21" s="13" t="s">
        <v>86</v>
      </c>
      <c r="C21" s="12" t="s">
        <v>11</v>
      </c>
      <c r="D21" s="12">
        <v>28</v>
      </c>
      <c r="E21" s="14">
        <f>E20-G20</f>
        <v>6400000</v>
      </c>
      <c r="F21" s="15"/>
      <c r="G21" s="14">
        <v>0</v>
      </c>
      <c r="H21" s="14">
        <f t="shared" ref="H21:H32" si="3">E21*0%/365*D21</f>
        <v>0</v>
      </c>
      <c r="I21" s="14">
        <f t="shared" si="2"/>
        <v>0</v>
      </c>
      <c r="J21" s="13"/>
    </row>
    <row r="22" spans="1:11">
      <c r="A22" s="12">
        <f t="shared" si="0"/>
        <v>9</v>
      </c>
      <c r="B22" s="13" t="s">
        <v>87</v>
      </c>
      <c r="C22" s="12" t="s">
        <v>12</v>
      </c>
      <c r="D22" s="12">
        <v>31</v>
      </c>
      <c r="E22" s="14">
        <f t="shared" ref="E22:E85" si="4">E21-G21</f>
        <v>6400000</v>
      </c>
      <c r="F22" s="15" t="s">
        <v>12</v>
      </c>
      <c r="G22" s="14">
        <v>25000</v>
      </c>
      <c r="H22" s="14">
        <f t="shared" si="3"/>
        <v>0</v>
      </c>
      <c r="I22" s="14">
        <f t="shared" si="2"/>
        <v>25000</v>
      </c>
      <c r="J22" s="13"/>
    </row>
    <row r="23" spans="1:11">
      <c r="A23" s="12">
        <f t="shared" si="0"/>
        <v>10</v>
      </c>
      <c r="B23" s="13" t="s">
        <v>88</v>
      </c>
      <c r="C23" s="12" t="s">
        <v>13</v>
      </c>
      <c r="D23" s="12">
        <v>30</v>
      </c>
      <c r="E23" s="14">
        <f t="shared" si="4"/>
        <v>6375000</v>
      </c>
      <c r="F23" s="12"/>
      <c r="G23" s="14">
        <v>0</v>
      </c>
      <c r="H23" s="14">
        <f t="shared" si="3"/>
        <v>0</v>
      </c>
      <c r="I23" s="14">
        <f>G23+H23</f>
        <v>0</v>
      </c>
      <c r="J23" s="13"/>
    </row>
    <row r="24" spans="1:11">
      <c r="A24" s="12">
        <f t="shared" si="0"/>
        <v>11</v>
      </c>
      <c r="B24" s="13" t="s">
        <v>89</v>
      </c>
      <c r="C24" s="12" t="s">
        <v>14</v>
      </c>
      <c r="D24" s="12">
        <v>31</v>
      </c>
      <c r="E24" s="14">
        <f t="shared" si="4"/>
        <v>6375000</v>
      </c>
      <c r="F24" s="15"/>
      <c r="G24" s="14">
        <v>0</v>
      </c>
      <c r="H24" s="14">
        <f t="shared" si="3"/>
        <v>0</v>
      </c>
      <c r="I24" s="14">
        <f t="shared" si="2"/>
        <v>0</v>
      </c>
      <c r="J24" s="13"/>
    </row>
    <row r="25" spans="1:11">
      <c r="A25" s="12">
        <f t="shared" si="0"/>
        <v>12</v>
      </c>
      <c r="B25" s="13" t="s">
        <v>90</v>
      </c>
      <c r="C25" s="12" t="s">
        <v>15</v>
      </c>
      <c r="D25" s="12">
        <v>30</v>
      </c>
      <c r="E25" s="14">
        <f t="shared" si="4"/>
        <v>6375000</v>
      </c>
      <c r="F25" s="15" t="s">
        <v>15</v>
      </c>
      <c r="G25" s="14">
        <v>25000</v>
      </c>
      <c r="H25" s="14">
        <f t="shared" si="3"/>
        <v>0</v>
      </c>
      <c r="I25" s="14">
        <f t="shared" si="2"/>
        <v>25000</v>
      </c>
      <c r="J25" s="13"/>
    </row>
    <row r="26" spans="1:11">
      <c r="A26" s="12">
        <f t="shared" si="0"/>
        <v>13</v>
      </c>
      <c r="B26" s="16" t="s">
        <v>91</v>
      </c>
      <c r="C26" s="17" t="s">
        <v>16</v>
      </c>
      <c r="D26" s="12">
        <v>31</v>
      </c>
      <c r="E26" s="14">
        <f t="shared" si="4"/>
        <v>6350000</v>
      </c>
      <c r="F26" s="17"/>
      <c r="G26" s="14">
        <v>0</v>
      </c>
      <c r="H26" s="14">
        <f t="shared" si="3"/>
        <v>0</v>
      </c>
      <c r="I26" s="14">
        <f>G26+H26</f>
        <v>0</v>
      </c>
      <c r="J26" s="13"/>
    </row>
    <row r="27" spans="1:11">
      <c r="A27" s="12">
        <f t="shared" si="0"/>
        <v>14</v>
      </c>
      <c r="B27" s="13" t="s">
        <v>92</v>
      </c>
      <c r="C27" s="12" t="s">
        <v>17</v>
      </c>
      <c r="D27" s="12">
        <v>31</v>
      </c>
      <c r="E27" s="14">
        <f t="shared" si="4"/>
        <v>6350000</v>
      </c>
      <c r="F27" s="15"/>
      <c r="G27" s="14">
        <v>0</v>
      </c>
      <c r="H27" s="14">
        <f t="shared" si="3"/>
        <v>0</v>
      </c>
      <c r="I27" s="14">
        <f t="shared" si="2"/>
        <v>0</v>
      </c>
      <c r="J27" s="13"/>
    </row>
    <row r="28" spans="1:11">
      <c r="A28" s="12">
        <f t="shared" si="0"/>
        <v>15</v>
      </c>
      <c r="B28" s="13" t="s">
        <v>93</v>
      </c>
      <c r="C28" s="12" t="s">
        <v>18</v>
      </c>
      <c r="D28" s="12">
        <v>30</v>
      </c>
      <c r="E28" s="14">
        <f t="shared" si="4"/>
        <v>6350000</v>
      </c>
      <c r="F28" s="15" t="s">
        <v>18</v>
      </c>
      <c r="G28" s="14">
        <v>25000</v>
      </c>
      <c r="H28" s="14">
        <f t="shared" si="3"/>
        <v>0</v>
      </c>
      <c r="I28" s="14">
        <f t="shared" si="2"/>
        <v>25000</v>
      </c>
      <c r="J28" s="13"/>
    </row>
    <row r="29" spans="1:11">
      <c r="A29" s="12">
        <f t="shared" si="0"/>
        <v>16</v>
      </c>
      <c r="B29" s="13" t="s">
        <v>234</v>
      </c>
      <c r="C29" s="12" t="s">
        <v>19</v>
      </c>
      <c r="D29" s="12">
        <v>31</v>
      </c>
      <c r="E29" s="14">
        <f t="shared" si="4"/>
        <v>6325000</v>
      </c>
      <c r="F29" s="15"/>
      <c r="G29" s="14">
        <v>0</v>
      </c>
      <c r="H29" s="14">
        <f t="shared" si="3"/>
        <v>0</v>
      </c>
      <c r="I29" s="14">
        <f>G29+H29</f>
        <v>0</v>
      </c>
      <c r="J29" s="13"/>
    </row>
    <row r="30" spans="1:11">
      <c r="A30" s="12">
        <f t="shared" si="0"/>
        <v>17</v>
      </c>
      <c r="B30" s="13" t="s">
        <v>94</v>
      </c>
      <c r="C30" s="12" t="s">
        <v>22</v>
      </c>
      <c r="D30" s="12">
        <v>30</v>
      </c>
      <c r="E30" s="14">
        <f t="shared" si="4"/>
        <v>6325000</v>
      </c>
      <c r="F30" s="15"/>
      <c r="G30" s="14">
        <v>0</v>
      </c>
      <c r="H30" s="14">
        <f t="shared" si="3"/>
        <v>0</v>
      </c>
      <c r="I30" s="14">
        <f t="shared" si="2"/>
        <v>0</v>
      </c>
      <c r="J30" s="13"/>
    </row>
    <row r="31" spans="1:11">
      <c r="A31" s="12">
        <f t="shared" si="0"/>
        <v>18</v>
      </c>
      <c r="B31" s="13" t="s">
        <v>95</v>
      </c>
      <c r="C31" s="12" t="s">
        <v>20</v>
      </c>
      <c r="D31" s="12">
        <v>31</v>
      </c>
      <c r="E31" s="14">
        <f>E29-G29</f>
        <v>6325000</v>
      </c>
      <c r="F31" s="15" t="s">
        <v>20</v>
      </c>
      <c r="G31" s="14">
        <v>25000</v>
      </c>
      <c r="H31" s="14">
        <f t="shared" si="3"/>
        <v>0</v>
      </c>
      <c r="I31" s="14">
        <f t="shared" si="2"/>
        <v>25000</v>
      </c>
      <c r="J31" s="13"/>
    </row>
    <row r="32" spans="1:11">
      <c r="A32" s="12">
        <f t="shared" si="0"/>
        <v>19</v>
      </c>
      <c r="B32" s="13"/>
      <c r="C32" s="12"/>
      <c r="D32" s="12">
        <v>0</v>
      </c>
      <c r="E32" s="14">
        <f t="shared" si="4"/>
        <v>6300000</v>
      </c>
      <c r="F32" s="15"/>
      <c r="G32" s="14">
        <v>0</v>
      </c>
      <c r="H32" s="14">
        <f t="shared" si="3"/>
        <v>0</v>
      </c>
      <c r="I32" s="14">
        <f t="shared" si="2"/>
        <v>0</v>
      </c>
      <c r="J32" s="14">
        <f>SUM(H20:H32)</f>
        <v>0</v>
      </c>
      <c r="K32" s="5"/>
    </row>
    <row r="33" spans="1:10">
      <c r="A33" s="12">
        <f t="shared" si="0"/>
        <v>20</v>
      </c>
      <c r="B33" s="13" t="s">
        <v>96</v>
      </c>
      <c r="C33" s="12" t="s">
        <v>23</v>
      </c>
      <c r="D33" s="12">
        <v>31</v>
      </c>
      <c r="E33" s="14">
        <f t="shared" si="4"/>
        <v>6300000</v>
      </c>
      <c r="F33" s="12"/>
      <c r="G33" s="14">
        <v>0</v>
      </c>
      <c r="H33" s="14">
        <f>E33*0%/365*D33</f>
        <v>0</v>
      </c>
      <c r="I33" s="14">
        <f t="shared" si="2"/>
        <v>0</v>
      </c>
      <c r="J33" s="13"/>
    </row>
    <row r="34" spans="1:10">
      <c r="A34" s="12">
        <f t="shared" si="0"/>
        <v>21</v>
      </c>
      <c r="B34" s="13" t="s">
        <v>97</v>
      </c>
      <c r="C34" s="12" t="s">
        <v>25</v>
      </c>
      <c r="D34" s="12">
        <v>28</v>
      </c>
      <c r="E34" s="14">
        <f t="shared" si="4"/>
        <v>6300000</v>
      </c>
      <c r="F34" s="15"/>
      <c r="G34" s="14">
        <v>0</v>
      </c>
      <c r="H34" s="14">
        <f t="shared" ref="H34:H45" si="5">E34*0%/365*D34</f>
        <v>0</v>
      </c>
      <c r="I34" s="14">
        <f>G34+H34</f>
        <v>0</v>
      </c>
      <c r="J34" s="13"/>
    </row>
    <row r="35" spans="1:10">
      <c r="A35" s="12">
        <f t="shared" si="0"/>
        <v>22</v>
      </c>
      <c r="B35" s="13" t="s">
        <v>98</v>
      </c>
      <c r="C35" s="12" t="s">
        <v>24</v>
      </c>
      <c r="D35" s="12">
        <v>31</v>
      </c>
      <c r="E35" s="14">
        <f t="shared" si="4"/>
        <v>6300000</v>
      </c>
      <c r="F35" s="15" t="s">
        <v>24</v>
      </c>
      <c r="G35" s="14">
        <v>158250</v>
      </c>
      <c r="H35" s="14">
        <f t="shared" si="5"/>
        <v>0</v>
      </c>
      <c r="I35" s="14">
        <f t="shared" si="2"/>
        <v>158250</v>
      </c>
      <c r="J35" s="13"/>
    </row>
    <row r="36" spans="1:10">
      <c r="A36" s="12">
        <f t="shared" si="0"/>
        <v>23</v>
      </c>
      <c r="B36" s="13" t="s">
        <v>99</v>
      </c>
      <c r="C36" s="12" t="s">
        <v>26</v>
      </c>
      <c r="D36" s="12">
        <v>30</v>
      </c>
      <c r="E36" s="14">
        <f t="shared" si="4"/>
        <v>6141750</v>
      </c>
      <c r="F36" s="12"/>
      <c r="G36" s="14">
        <v>0</v>
      </c>
      <c r="H36" s="14">
        <f t="shared" si="5"/>
        <v>0</v>
      </c>
      <c r="I36" s="14">
        <f t="shared" si="2"/>
        <v>0</v>
      </c>
      <c r="J36" s="13"/>
    </row>
    <row r="37" spans="1:10">
      <c r="A37" s="12">
        <f t="shared" si="0"/>
        <v>24</v>
      </c>
      <c r="B37" s="13" t="s">
        <v>100</v>
      </c>
      <c r="C37" s="12" t="s">
        <v>27</v>
      </c>
      <c r="D37" s="12">
        <v>31</v>
      </c>
      <c r="E37" s="14">
        <f t="shared" si="4"/>
        <v>6141750</v>
      </c>
      <c r="F37" s="15"/>
      <c r="G37" s="14">
        <v>0</v>
      </c>
      <c r="H37" s="14">
        <f t="shared" si="5"/>
        <v>0</v>
      </c>
      <c r="I37" s="14">
        <f>G37+H37</f>
        <v>0</v>
      </c>
      <c r="J37" s="13"/>
    </row>
    <row r="38" spans="1:10">
      <c r="A38" s="12">
        <f t="shared" si="0"/>
        <v>25</v>
      </c>
      <c r="B38" s="13" t="s">
        <v>101</v>
      </c>
      <c r="C38" s="12" t="s">
        <v>28</v>
      </c>
      <c r="D38" s="12">
        <v>30</v>
      </c>
      <c r="E38" s="14">
        <f t="shared" si="4"/>
        <v>6141750</v>
      </c>
      <c r="F38" s="15" t="s">
        <v>28</v>
      </c>
      <c r="G38" s="14">
        <v>158250</v>
      </c>
      <c r="H38" s="14">
        <f t="shared" si="5"/>
        <v>0</v>
      </c>
      <c r="I38" s="14">
        <f t="shared" si="2"/>
        <v>158250</v>
      </c>
      <c r="J38" s="13"/>
    </row>
    <row r="39" spans="1:10">
      <c r="A39" s="12">
        <f t="shared" si="0"/>
        <v>26</v>
      </c>
      <c r="B39" s="13" t="s">
        <v>102</v>
      </c>
      <c r="C39" s="12" t="s">
        <v>29</v>
      </c>
      <c r="D39" s="12">
        <v>31</v>
      </c>
      <c r="E39" s="14">
        <f t="shared" si="4"/>
        <v>5983500</v>
      </c>
      <c r="F39" s="12"/>
      <c r="G39" s="14">
        <v>0</v>
      </c>
      <c r="H39" s="14">
        <f t="shared" si="5"/>
        <v>0</v>
      </c>
      <c r="I39" s="14">
        <f t="shared" si="2"/>
        <v>0</v>
      </c>
      <c r="J39" s="13"/>
    </row>
    <row r="40" spans="1:10">
      <c r="A40" s="12">
        <f t="shared" si="0"/>
        <v>27</v>
      </c>
      <c r="B40" s="13" t="s">
        <v>103</v>
      </c>
      <c r="C40" s="12" t="s">
        <v>30</v>
      </c>
      <c r="D40" s="12">
        <v>31</v>
      </c>
      <c r="E40" s="14">
        <f t="shared" si="4"/>
        <v>5983500</v>
      </c>
      <c r="F40" s="15"/>
      <c r="G40" s="14">
        <v>0</v>
      </c>
      <c r="H40" s="14">
        <f t="shared" si="5"/>
        <v>0</v>
      </c>
      <c r="I40" s="14">
        <f>G40+H40</f>
        <v>0</v>
      </c>
      <c r="J40" s="13"/>
    </row>
    <row r="41" spans="1:10">
      <c r="A41" s="12">
        <f t="shared" si="0"/>
        <v>28</v>
      </c>
      <c r="B41" s="13" t="s">
        <v>104</v>
      </c>
      <c r="C41" s="12" t="s">
        <v>31</v>
      </c>
      <c r="D41" s="12">
        <v>30</v>
      </c>
      <c r="E41" s="14">
        <f t="shared" si="4"/>
        <v>5983500</v>
      </c>
      <c r="F41" s="15" t="s">
        <v>31</v>
      </c>
      <c r="G41" s="14">
        <v>158250</v>
      </c>
      <c r="H41" s="14">
        <f t="shared" si="5"/>
        <v>0</v>
      </c>
      <c r="I41" s="14">
        <f t="shared" si="2"/>
        <v>158250</v>
      </c>
      <c r="J41" s="13"/>
    </row>
    <row r="42" spans="1:10">
      <c r="A42" s="12">
        <f t="shared" si="0"/>
        <v>29</v>
      </c>
      <c r="B42" s="13" t="s">
        <v>105</v>
      </c>
      <c r="C42" s="12" t="s">
        <v>32</v>
      </c>
      <c r="D42" s="12">
        <v>31</v>
      </c>
      <c r="E42" s="14">
        <f t="shared" si="4"/>
        <v>5825250</v>
      </c>
      <c r="F42" s="12"/>
      <c r="G42" s="14">
        <v>0</v>
      </c>
      <c r="H42" s="14">
        <f t="shared" si="5"/>
        <v>0</v>
      </c>
      <c r="I42" s="14">
        <f t="shared" si="2"/>
        <v>0</v>
      </c>
      <c r="J42" s="13"/>
    </row>
    <row r="43" spans="1:10">
      <c r="A43" s="12">
        <f t="shared" si="0"/>
        <v>30</v>
      </c>
      <c r="B43" s="13" t="s">
        <v>106</v>
      </c>
      <c r="C43" s="12" t="s">
        <v>33</v>
      </c>
      <c r="D43" s="12">
        <v>30</v>
      </c>
      <c r="E43" s="14">
        <f t="shared" si="4"/>
        <v>5825250</v>
      </c>
      <c r="F43" s="12"/>
      <c r="G43" s="14">
        <v>0</v>
      </c>
      <c r="H43" s="14">
        <f t="shared" si="5"/>
        <v>0</v>
      </c>
      <c r="I43" s="14">
        <f>G43+H43</f>
        <v>0</v>
      </c>
      <c r="J43" s="13"/>
    </row>
    <row r="44" spans="1:10">
      <c r="A44" s="18">
        <f t="shared" si="0"/>
        <v>31</v>
      </c>
      <c r="B44" s="13" t="s">
        <v>107</v>
      </c>
      <c r="C44" s="18" t="s">
        <v>34</v>
      </c>
      <c r="D44" s="12">
        <v>31</v>
      </c>
      <c r="E44" s="14">
        <f t="shared" si="4"/>
        <v>5825250</v>
      </c>
      <c r="F44" s="15" t="s">
        <v>34</v>
      </c>
      <c r="G44" s="14">
        <v>158250</v>
      </c>
      <c r="H44" s="14">
        <f t="shared" si="5"/>
        <v>0</v>
      </c>
      <c r="I44" s="14">
        <f t="shared" si="2"/>
        <v>158250</v>
      </c>
      <c r="J44" s="13"/>
    </row>
    <row r="45" spans="1:10">
      <c r="A45" s="12">
        <f t="shared" si="0"/>
        <v>32</v>
      </c>
      <c r="B45" s="13"/>
      <c r="C45" s="12"/>
      <c r="D45" s="12">
        <v>0</v>
      </c>
      <c r="E45" s="14">
        <f t="shared" si="4"/>
        <v>5667000</v>
      </c>
      <c r="F45" s="15"/>
      <c r="G45" s="14">
        <v>0</v>
      </c>
      <c r="H45" s="14">
        <f t="shared" si="5"/>
        <v>0</v>
      </c>
      <c r="I45" s="14">
        <f t="shared" si="2"/>
        <v>0</v>
      </c>
      <c r="J45" s="14">
        <f>SUM(H33:H45)</f>
        <v>0</v>
      </c>
    </row>
    <row r="46" spans="1:10">
      <c r="A46" s="12">
        <f t="shared" si="0"/>
        <v>33</v>
      </c>
      <c r="B46" s="13" t="s">
        <v>108</v>
      </c>
      <c r="C46" s="12" t="s">
        <v>35</v>
      </c>
      <c r="D46" s="12">
        <v>31</v>
      </c>
      <c r="E46" s="14">
        <f t="shared" si="4"/>
        <v>5667000</v>
      </c>
      <c r="F46" s="12"/>
      <c r="G46" s="14">
        <v>0</v>
      </c>
      <c r="H46" s="14">
        <f>E46*0%/366*D46</f>
        <v>0</v>
      </c>
      <c r="I46" s="14">
        <f t="shared" si="2"/>
        <v>0</v>
      </c>
      <c r="J46" s="13"/>
    </row>
    <row r="47" spans="1:10">
      <c r="A47" s="12">
        <f t="shared" si="0"/>
        <v>34</v>
      </c>
      <c r="B47" s="13" t="s">
        <v>109</v>
      </c>
      <c r="C47" s="12" t="s">
        <v>36</v>
      </c>
      <c r="D47" s="12">
        <v>29</v>
      </c>
      <c r="E47" s="14">
        <f t="shared" si="4"/>
        <v>5667000</v>
      </c>
      <c r="F47" s="12"/>
      <c r="G47" s="14">
        <v>0</v>
      </c>
      <c r="H47" s="14">
        <f t="shared" ref="H47:H58" si="6">E47*0%/366*D47</f>
        <v>0</v>
      </c>
      <c r="I47" s="14">
        <f>G47+H47</f>
        <v>0</v>
      </c>
      <c r="J47" s="13"/>
    </row>
    <row r="48" spans="1:10">
      <c r="A48" s="12">
        <f t="shared" si="0"/>
        <v>35</v>
      </c>
      <c r="B48" s="13" t="s">
        <v>110</v>
      </c>
      <c r="C48" s="12" t="s">
        <v>37</v>
      </c>
      <c r="D48" s="12">
        <v>31</v>
      </c>
      <c r="E48" s="14">
        <f t="shared" si="4"/>
        <v>5667000</v>
      </c>
      <c r="F48" s="15" t="s">
        <v>37</v>
      </c>
      <c r="G48" s="14">
        <v>158250</v>
      </c>
      <c r="H48" s="14">
        <f t="shared" si="6"/>
        <v>0</v>
      </c>
      <c r="I48" s="14">
        <f t="shared" si="2"/>
        <v>158250</v>
      </c>
      <c r="J48" s="13"/>
    </row>
    <row r="49" spans="1:10">
      <c r="A49" s="12">
        <f t="shared" si="0"/>
        <v>36</v>
      </c>
      <c r="B49" s="13" t="s">
        <v>111</v>
      </c>
      <c r="C49" s="12" t="s">
        <v>38</v>
      </c>
      <c r="D49" s="12">
        <v>30</v>
      </c>
      <c r="E49" s="14">
        <f t="shared" si="4"/>
        <v>5508750</v>
      </c>
      <c r="F49" s="12"/>
      <c r="G49" s="14">
        <v>0</v>
      </c>
      <c r="H49" s="14">
        <f t="shared" si="6"/>
        <v>0</v>
      </c>
      <c r="I49" s="14">
        <f t="shared" si="2"/>
        <v>0</v>
      </c>
      <c r="J49" s="13"/>
    </row>
    <row r="50" spans="1:10">
      <c r="A50" s="18">
        <f t="shared" si="0"/>
        <v>37</v>
      </c>
      <c r="B50" s="13" t="s">
        <v>112</v>
      </c>
      <c r="C50" s="18" t="s">
        <v>260</v>
      </c>
      <c r="D50" s="12">
        <v>31</v>
      </c>
      <c r="E50" s="14">
        <f t="shared" si="4"/>
        <v>5508750</v>
      </c>
      <c r="F50" s="15"/>
      <c r="G50" s="14">
        <v>0</v>
      </c>
      <c r="H50" s="14">
        <f t="shared" si="6"/>
        <v>0</v>
      </c>
      <c r="I50" s="14">
        <f>G50+H50</f>
        <v>0</v>
      </c>
      <c r="J50" s="13"/>
    </row>
    <row r="51" spans="1:10">
      <c r="A51" s="12">
        <f t="shared" si="0"/>
        <v>38</v>
      </c>
      <c r="B51" s="13" t="s">
        <v>113</v>
      </c>
      <c r="C51" s="12" t="s">
        <v>39</v>
      </c>
      <c r="D51" s="12">
        <v>30</v>
      </c>
      <c r="E51" s="14">
        <f t="shared" si="4"/>
        <v>5508750</v>
      </c>
      <c r="F51" s="15" t="s">
        <v>39</v>
      </c>
      <c r="G51" s="14">
        <v>158250</v>
      </c>
      <c r="H51" s="14">
        <f t="shared" si="6"/>
        <v>0</v>
      </c>
      <c r="I51" s="14">
        <f t="shared" si="2"/>
        <v>158250</v>
      </c>
      <c r="J51" s="13"/>
    </row>
    <row r="52" spans="1:10">
      <c r="A52" s="12">
        <f t="shared" si="0"/>
        <v>39</v>
      </c>
      <c r="B52" s="13" t="s">
        <v>114</v>
      </c>
      <c r="C52" s="12" t="s">
        <v>40</v>
      </c>
      <c r="D52" s="12">
        <v>31</v>
      </c>
      <c r="E52" s="14">
        <f t="shared" si="4"/>
        <v>5350500</v>
      </c>
      <c r="F52" s="12"/>
      <c r="G52" s="14">
        <v>0</v>
      </c>
      <c r="H52" s="14">
        <f t="shared" si="6"/>
        <v>0</v>
      </c>
      <c r="I52" s="14">
        <f t="shared" si="2"/>
        <v>0</v>
      </c>
      <c r="J52" s="13"/>
    </row>
    <row r="53" spans="1:10">
      <c r="A53" s="12">
        <f t="shared" si="0"/>
        <v>40</v>
      </c>
      <c r="B53" s="13" t="s">
        <v>115</v>
      </c>
      <c r="C53" s="12" t="s">
        <v>41</v>
      </c>
      <c r="D53" s="12">
        <v>31</v>
      </c>
      <c r="E53" s="14">
        <f t="shared" si="4"/>
        <v>5350500</v>
      </c>
      <c r="F53" s="12"/>
      <c r="G53" s="14">
        <v>0</v>
      </c>
      <c r="H53" s="14">
        <f t="shared" si="6"/>
        <v>0</v>
      </c>
      <c r="I53" s="14">
        <f>G53+H53</f>
        <v>0</v>
      </c>
      <c r="J53" s="13"/>
    </row>
    <row r="54" spans="1:10">
      <c r="A54" s="12">
        <f t="shared" si="0"/>
        <v>41</v>
      </c>
      <c r="B54" s="13" t="s">
        <v>116</v>
      </c>
      <c r="C54" s="13" t="s">
        <v>42</v>
      </c>
      <c r="D54" s="12">
        <v>30</v>
      </c>
      <c r="E54" s="14">
        <f t="shared" si="4"/>
        <v>5350500</v>
      </c>
      <c r="F54" s="15" t="s">
        <v>42</v>
      </c>
      <c r="G54" s="14">
        <v>158250</v>
      </c>
      <c r="H54" s="14">
        <f t="shared" si="6"/>
        <v>0</v>
      </c>
      <c r="I54" s="14">
        <f t="shared" si="2"/>
        <v>158250</v>
      </c>
      <c r="J54" s="13"/>
    </row>
    <row r="55" spans="1:10">
      <c r="A55" s="12">
        <f t="shared" si="0"/>
        <v>42</v>
      </c>
      <c r="B55" s="13" t="s">
        <v>117</v>
      </c>
      <c r="C55" s="13" t="s">
        <v>43</v>
      </c>
      <c r="D55" s="12">
        <v>31</v>
      </c>
      <c r="E55" s="14">
        <f t="shared" si="4"/>
        <v>5192250</v>
      </c>
      <c r="F55" s="12"/>
      <c r="G55" s="14">
        <v>0</v>
      </c>
      <c r="H55" s="14">
        <f t="shared" si="6"/>
        <v>0</v>
      </c>
      <c r="I55" s="14">
        <f t="shared" si="2"/>
        <v>0</v>
      </c>
      <c r="J55" s="13"/>
    </row>
    <row r="56" spans="1:10">
      <c r="A56" s="12">
        <f t="shared" si="0"/>
        <v>43</v>
      </c>
      <c r="B56" s="13" t="s">
        <v>118</v>
      </c>
      <c r="C56" s="13" t="s">
        <v>44</v>
      </c>
      <c r="D56" s="12">
        <v>30</v>
      </c>
      <c r="E56" s="14">
        <f t="shared" si="4"/>
        <v>5192250</v>
      </c>
      <c r="F56" s="12"/>
      <c r="G56" s="14">
        <v>0</v>
      </c>
      <c r="H56" s="14">
        <f t="shared" si="6"/>
        <v>0</v>
      </c>
      <c r="I56" s="14">
        <f>G56+H56</f>
        <v>0</v>
      </c>
      <c r="J56" s="13"/>
    </row>
    <row r="57" spans="1:10">
      <c r="A57" s="12">
        <f t="shared" si="0"/>
        <v>44</v>
      </c>
      <c r="B57" s="13" t="s">
        <v>119</v>
      </c>
      <c r="C57" s="13" t="s">
        <v>45</v>
      </c>
      <c r="D57" s="12">
        <v>31</v>
      </c>
      <c r="E57" s="14">
        <f t="shared" si="4"/>
        <v>5192250</v>
      </c>
      <c r="F57" s="15" t="s">
        <v>45</v>
      </c>
      <c r="G57" s="14">
        <v>158250</v>
      </c>
      <c r="H57" s="14">
        <f t="shared" si="6"/>
        <v>0</v>
      </c>
      <c r="I57" s="14">
        <f t="shared" si="2"/>
        <v>158250</v>
      </c>
      <c r="J57" s="13"/>
    </row>
    <row r="58" spans="1:10">
      <c r="A58" s="12">
        <f t="shared" si="0"/>
        <v>45</v>
      </c>
      <c r="B58" s="13"/>
      <c r="C58" s="13"/>
      <c r="D58" s="12">
        <v>0</v>
      </c>
      <c r="E58" s="14">
        <f t="shared" si="4"/>
        <v>5034000</v>
      </c>
      <c r="F58" s="15"/>
      <c r="G58" s="14">
        <v>0</v>
      </c>
      <c r="H58" s="14">
        <f t="shared" si="6"/>
        <v>0</v>
      </c>
      <c r="I58" s="14">
        <f t="shared" si="2"/>
        <v>0</v>
      </c>
      <c r="J58" s="14">
        <f>SUM(H46:H58)</f>
        <v>0</v>
      </c>
    </row>
    <row r="59" spans="1:10">
      <c r="A59" s="12">
        <f t="shared" si="0"/>
        <v>46</v>
      </c>
      <c r="B59" s="13" t="s">
        <v>120</v>
      </c>
      <c r="C59" s="13" t="s">
        <v>46</v>
      </c>
      <c r="D59" s="12">
        <v>31</v>
      </c>
      <c r="E59" s="14">
        <f>E58-G58</f>
        <v>5034000</v>
      </c>
      <c r="F59" s="12"/>
      <c r="G59" s="14">
        <v>0</v>
      </c>
      <c r="H59" s="14">
        <f>E59*0%/365*D59</f>
        <v>0</v>
      </c>
      <c r="I59" s="14">
        <f t="shared" si="2"/>
        <v>0</v>
      </c>
      <c r="J59" s="13"/>
    </row>
    <row r="60" spans="1:10">
      <c r="A60" s="12">
        <f t="shared" si="0"/>
        <v>47</v>
      </c>
      <c r="B60" s="13" t="s">
        <v>121</v>
      </c>
      <c r="C60" s="13" t="s">
        <v>47</v>
      </c>
      <c r="D60" s="12">
        <v>28</v>
      </c>
      <c r="E60" s="14">
        <f t="shared" si="4"/>
        <v>5034000</v>
      </c>
      <c r="F60" s="12"/>
      <c r="G60" s="14">
        <v>0</v>
      </c>
      <c r="H60" s="14">
        <f t="shared" ref="H60:H71" si="7">E60*0%/365*D60</f>
        <v>0</v>
      </c>
      <c r="I60" s="14">
        <f>G60+H60</f>
        <v>0</v>
      </c>
      <c r="J60" s="13"/>
    </row>
    <row r="61" spans="1:10">
      <c r="A61" s="18">
        <f t="shared" si="0"/>
        <v>48</v>
      </c>
      <c r="B61" s="13" t="s">
        <v>122</v>
      </c>
      <c r="C61" s="19" t="s">
        <v>48</v>
      </c>
      <c r="D61" s="12">
        <v>31</v>
      </c>
      <c r="E61" s="14">
        <f t="shared" si="4"/>
        <v>5034000</v>
      </c>
      <c r="F61" s="15" t="s">
        <v>48</v>
      </c>
      <c r="G61" s="14">
        <v>158250</v>
      </c>
      <c r="H61" s="14">
        <f t="shared" si="7"/>
        <v>0</v>
      </c>
      <c r="I61" s="14">
        <f t="shared" si="2"/>
        <v>158250</v>
      </c>
      <c r="J61" s="13"/>
    </row>
    <row r="62" spans="1:10">
      <c r="A62" s="12">
        <f t="shared" si="0"/>
        <v>49</v>
      </c>
      <c r="B62" s="13" t="s">
        <v>123</v>
      </c>
      <c r="C62" s="13" t="s">
        <v>49</v>
      </c>
      <c r="D62" s="12">
        <v>30</v>
      </c>
      <c r="E62" s="14">
        <f t="shared" si="4"/>
        <v>4875750</v>
      </c>
      <c r="F62" s="12"/>
      <c r="G62" s="14">
        <v>0</v>
      </c>
      <c r="H62" s="14">
        <f t="shared" si="7"/>
        <v>0</v>
      </c>
      <c r="I62" s="14">
        <f t="shared" si="2"/>
        <v>0</v>
      </c>
      <c r="J62" s="13"/>
    </row>
    <row r="63" spans="1:10">
      <c r="A63" s="12">
        <f t="shared" si="0"/>
        <v>50</v>
      </c>
      <c r="B63" s="13" t="s">
        <v>124</v>
      </c>
      <c r="C63" s="13" t="s">
        <v>50</v>
      </c>
      <c r="D63" s="12">
        <v>31</v>
      </c>
      <c r="E63" s="14">
        <f t="shared" si="4"/>
        <v>4875750</v>
      </c>
      <c r="F63" s="12"/>
      <c r="G63" s="14">
        <v>0</v>
      </c>
      <c r="H63" s="14">
        <f t="shared" si="7"/>
        <v>0</v>
      </c>
      <c r="I63" s="14">
        <f>G63+H63</f>
        <v>0</v>
      </c>
      <c r="J63" s="13"/>
    </row>
    <row r="64" spans="1:10">
      <c r="A64" s="12">
        <f t="shared" si="0"/>
        <v>51</v>
      </c>
      <c r="B64" s="13" t="s">
        <v>125</v>
      </c>
      <c r="C64" s="13" t="s">
        <v>51</v>
      </c>
      <c r="D64" s="12">
        <v>30</v>
      </c>
      <c r="E64" s="14">
        <f t="shared" si="4"/>
        <v>4875750</v>
      </c>
      <c r="F64" s="15" t="s">
        <v>51</v>
      </c>
      <c r="G64" s="14">
        <v>158250</v>
      </c>
      <c r="H64" s="14">
        <f t="shared" si="7"/>
        <v>0</v>
      </c>
      <c r="I64" s="14">
        <f t="shared" si="2"/>
        <v>158250</v>
      </c>
      <c r="J64" s="13"/>
    </row>
    <row r="65" spans="1:10">
      <c r="A65" s="12">
        <f t="shared" si="0"/>
        <v>52</v>
      </c>
      <c r="B65" s="13" t="s">
        <v>126</v>
      </c>
      <c r="C65" s="13" t="s">
        <v>52</v>
      </c>
      <c r="D65" s="12">
        <v>31</v>
      </c>
      <c r="E65" s="14">
        <f t="shared" si="4"/>
        <v>4717500</v>
      </c>
      <c r="F65" s="12"/>
      <c r="G65" s="14">
        <v>0</v>
      </c>
      <c r="H65" s="14">
        <f t="shared" si="7"/>
        <v>0</v>
      </c>
      <c r="I65" s="14">
        <f t="shared" si="2"/>
        <v>0</v>
      </c>
      <c r="J65" s="13"/>
    </row>
    <row r="66" spans="1:10">
      <c r="A66" s="12">
        <f t="shared" si="0"/>
        <v>53</v>
      </c>
      <c r="B66" s="13" t="s">
        <v>127</v>
      </c>
      <c r="C66" s="13" t="s">
        <v>53</v>
      </c>
      <c r="D66" s="12">
        <v>31</v>
      </c>
      <c r="E66" s="14">
        <f t="shared" si="4"/>
        <v>4717500</v>
      </c>
      <c r="F66" s="12"/>
      <c r="G66" s="14">
        <v>0</v>
      </c>
      <c r="H66" s="14">
        <f t="shared" si="7"/>
        <v>0</v>
      </c>
      <c r="I66" s="14">
        <f>G66+H66</f>
        <v>0</v>
      </c>
      <c r="J66" s="13"/>
    </row>
    <row r="67" spans="1:10">
      <c r="A67" s="12">
        <f t="shared" si="0"/>
        <v>54</v>
      </c>
      <c r="B67" s="13" t="s">
        <v>128</v>
      </c>
      <c r="C67" s="13" t="s">
        <v>54</v>
      </c>
      <c r="D67" s="12">
        <v>30</v>
      </c>
      <c r="E67" s="14">
        <f t="shared" si="4"/>
        <v>4717500</v>
      </c>
      <c r="F67" s="15" t="s">
        <v>54</v>
      </c>
      <c r="G67" s="14">
        <v>158250</v>
      </c>
      <c r="H67" s="14">
        <f t="shared" si="7"/>
        <v>0</v>
      </c>
      <c r="I67" s="14">
        <f t="shared" si="2"/>
        <v>158250</v>
      </c>
      <c r="J67" s="13"/>
    </row>
    <row r="68" spans="1:10">
      <c r="A68" s="12">
        <f t="shared" si="0"/>
        <v>55</v>
      </c>
      <c r="B68" s="13" t="s">
        <v>129</v>
      </c>
      <c r="C68" s="13" t="s">
        <v>55</v>
      </c>
      <c r="D68" s="12">
        <v>31</v>
      </c>
      <c r="E68" s="14">
        <f t="shared" si="4"/>
        <v>4559250</v>
      </c>
      <c r="F68" s="12"/>
      <c r="G68" s="14">
        <v>0</v>
      </c>
      <c r="H68" s="14">
        <f t="shared" si="7"/>
        <v>0</v>
      </c>
      <c r="I68" s="14">
        <f t="shared" si="2"/>
        <v>0</v>
      </c>
      <c r="J68" s="13"/>
    </row>
    <row r="69" spans="1:10">
      <c r="A69" s="12">
        <f t="shared" si="0"/>
        <v>56</v>
      </c>
      <c r="B69" s="13" t="s">
        <v>130</v>
      </c>
      <c r="C69" s="13" t="s">
        <v>56</v>
      </c>
      <c r="D69" s="12">
        <v>30</v>
      </c>
      <c r="E69" s="14">
        <f t="shared" si="4"/>
        <v>4559250</v>
      </c>
      <c r="F69" s="12"/>
      <c r="G69" s="14">
        <v>0</v>
      </c>
      <c r="H69" s="14">
        <f t="shared" si="7"/>
        <v>0</v>
      </c>
      <c r="I69" s="14">
        <f t="shared" si="2"/>
        <v>0</v>
      </c>
      <c r="J69" s="13"/>
    </row>
    <row r="70" spans="1:10">
      <c r="A70" s="12">
        <f t="shared" si="0"/>
        <v>57</v>
      </c>
      <c r="B70" s="13" t="s">
        <v>131</v>
      </c>
      <c r="C70" s="13" t="s">
        <v>57</v>
      </c>
      <c r="D70" s="12">
        <v>31</v>
      </c>
      <c r="E70" s="14">
        <f t="shared" si="4"/>
        <v>4559250</v>
      </c>
      <c r="F70" s="15" t="s">
        <v>57</v>
      </c>
      <c r="G70" s="14">
        <v>158250</v>
      </c>
      <c r="H70" s="14">
        <f t="shared" si="7"/>
        <v>0</v>
      </c>
      <c r="I70" s="14">
        <f t="shared" si="2"/>
        <v>158250</v>
      </c>
      <c r="J70" s="13"/>
    </row>
    <row r="71" spans="1:10">
      <c r="A71" s="12">
        <f t="shared" si="0"/>
        <v>58</v>
      </c>
      <c r="B71" s="13"/>
      <c r="C71" s="13"/>
      <c r="D71" s="12">
        <v>0</v>
      </c>
      <c r="E71" s="14">
        <f t="shared" si="4"/>
        <v>4401000</v>
      </c>
      <c r="F71" s="15"/>
      <c r="G71" s="14">
        <v>0</v>
      </c>
      <c r="H71" s="14">
        <f t="shared" si="7"/>
        <v>0</v>
      </c>
      <c r="I71" s="14">
        <f t="shared" si="2"/>
        <v>0</v>
      </c>
      <c r="J71" s="14">
        <f>SUM(H59:H71)</f>
        <v>0</v>
      </c>
    </row>
    <row r="72" spans="1:10">
      <c r="A72" s="12">
        <f t="shared" si="0"/>
        <v>59</v>
      </c>
      <c r="B72" s="13" t="s">
        <v>132</v>
      </c>
      <c r="C72" s="13" t="s">
        <v>58</v>
      </c>
      <c r="D72" s="12">
        <v>31</v>
      </c>
      <c r="E72" s="14">
        <f t="shared" si="4"/>
        <v>4401000</v>
      </c>
      <c r="F72" s="12"/>
      <c r="G72" s="14">
        <v>0</v>
      </c>
      <c r="H72" s="14">
        <f>E72*0%/365*D72</f>
        <v>0</v>
      </c>
      <c r="I72" s="14">
        <f t="shared" si="2"/>
        <v>0</v>
      </c>
      <c r="J72" s="13"/>
    </row>
    <row r="73" spans="1:10">
      <c r="A73" s="12">
        <f t="shared" si="0"/>
        <v>60</v>
      </c>
      <c r="B73" s="13" t="s">
        <v>133</v>
      </c>
      <c r="C73" s="13" t="s">
        <v>59</v>
      </c>
      <c r="D73" s="12">
        <v>28</v>
      </c>
      <c r="E73" s="14">
        <f t="shared" si="4"/>
        <v>4401000</v>
      </c>
      <c r="F73" s="12"/>
      <c r="G73" s="14">
        <v>0</v>
      </c>
      <c r="H73" s="14">
        <f t="shared" ref="H73:H84" si="8">E73*0%/365*D73</f>
        <v>0</v>
      </c>
      <c r="I73" s="14">
        <f>G73+H73</f>
        <v>0</v>
      </c>
      <c r="J73" s="13"/>
    </row>
    <row r="74" spans="1:10">
      <c r="A74" s="12">
        <f t="shared" si="0"/>
        <v>61</v>
      </c>
      <c r="B74" s="13" t="s">
        <v>134</v>
      </c>
      <c r="C74" s="13" t="s">
        <v>60</v>
      </c>
      <c r="D74" s="12">
        <v>31</v>
      </c>
      <c r="E74" s="14">
        <f t="shared" si="4"/>
        <v>4401000</v>
      </c>
      <c r="F74" s="15" t="s">
        <v>60</v>
      </c>
      <c r="G74" s="14">
        <v>158250</v>
      </c>
      <c r="H74" s="14">
        <f t="shared" si="8"/>
        <v>0</v>
      </c>
      <c r="I74" s="14">
        <f t="shared" si="2"/>
        <v>158250</v>
      </c>
      <c r="J74" s="13"/>
    </row>
    <row r="75" spans="1:10">
      <c r="A75" s="12">
        <f t="shared" si="0"/>
        <v>62</v>
      </c>
      <c r="B75" s="13" t="s">
        <v>135</v>
      </c>
      <c r="C75" s="13" t="s">
        <v>61</v>
      </c>
      <c r="D75" s="12">
        <v>30</v>
      </c>
      <c r="E75" s="14">
        <f t="shared" si="4"/>
        <v>4242750</v>
      </c>
      <c r="F75" s="12"/>
      <c r="G75" s="14">
        <v>0</v>
      </c>
      <c r="H75" s="14">
        <f t="shared" si="8"/>
        <v>0</v>
      </c>
      <c r="I75" s="14">
        <f t="shared" si="2"/>
        <v>0</v>
      </c>
      <c r="J75" s="13"/>
    </row>
    <row r="76" spans="1:10">
      <c r="A76" s="12">
        <f t="shared" si="0"/>
        <v>63</v>
      </c>
      <c r="B76" s="12" t="s">
        <v>136</v>
      </c>
      <c r="C76" s="18" t="s">
        <v>263</v>
      </c>
      <c r="D76" s="12">
        <v>31</v>
      </c>
      <c r="E76" s="14">
        <f t="shared" si="4"/>
        <v>4242750</v>
      </c>
      <c r="F76" s="12"/>
      <c r="G76" s="14">
        <v>0</v>
      </c>
      <c r="H76" s="14">
        <f t="shared" si="8"/>
        <v>0</v>
      </c>
      <c r="I76" s="14">
        <f t="shared" si="2"/>
        <v>0</v>
      </c>
      <c r="J76" s="13"/>
    </row>
    <row r="77" spans="1:10">
      <c r="A77" s="12">
        <f t="shared" si="0"/>
        <v>64</v>
      </c>
      <c r="B77" s="13" t="s">
        <v>137</v>
      </c>
      <c r="C77" s="13" t="s">
        <v>62</v>
      </c>
      <c r="D77" s="12">
        <v>30</v>
      </c>
      <c r="E77" s="14">
        <f t="shared" si="4"/>
        <v>4242750</v>
      </c>
      <c r="F77" s="15" t="s">
        <v>62</v>
      </c>
      <c r="G77" s="14">
        <v>158250</v>
      </c>
      <c r="H77" s="14">
        <f t="shared" si="8"/>
        <v>0</v>
      </c>
      <c r="I77" s="14">
        <f t="shared" si="2"/>
        <v>158250</v>
      </c>
      <c r="J77" s="13"/>
    </row>
    <row r="78" spans="1:10">
      <c r="A78" s="12">
        <f t="shared" si="0"/>
        <v>65</v>
      </c>
      <c r="B78" s="13" t="s">
        <v>138</v>
      </c>
      <c r="C78" s="13" t="s">
        <v>63</v>
      </c>
      <c r="D78" s="12">
        <v>31</v>
      </c>
      <c r="E78" s="14">
        <f t="shared" si="4"/>
        <v>4084500</v>
      </c>
      <c r="F78" s="12"/>
      <c r="G78" s="14">
        <v>0</v>
      </c>
      <c r="H78" s="14">
        <f t="shared" si="8"/>
        <v>0</v>
      </c>
      <c r="I78" s="14">
        <f t="shared" si="2"/>
        <v>0</v>
      </c>
      <c r="J78" s="13"/>
    </row>
    <row r="79" spans="1:10">
      <c r="A79" s="12">
        <f t="shared" ref="A79:A142" si="9">A78+1</f>
        <v>66</v>
      </c>
      <c r="B79" s="12" t="s">
        <v>139</v>
      </c>
      <c r="C79" s="12" t="s">
        <v>64</v>
      </c>
      <c r="D79" s="12">
        <v>31</v>
      </c>
      <c r="E79" s="14">
        <f t="shared" si="4"/>
        <v>4084500</v>
      </c>
      <c r="F79" s="12"/>
      <c r="G79" s="14">
        <v>0</v>
      </c>
      <c r="H79" s="14">
        <f t="shared" si="8"/>
        <v>0</v>
      </c>
      <c r="I79" s="14">
        <f t="shared" si="2"/>
        <v>0</v>
      </c>
      <c r="J79" s="13"/>
    </row>
    <row r="80" spans="1:10">
      <c r="A80" s="12">
        <f t="shared" si="9"/>
        <v>67</v>
      </c>
      <c r="B80" s="13" t="s">
        <v>140</v>
      </c>
      <c r="C80" s="13" t="s">
        <v>65</v>
      </c>
      <c r="D80" s="12">
        <v>30</v>
      </c>
      <c r="E80" s="14">
        <f t="shared" si="4"/>
        <v>4084500</v>
      </c>
      <c r="F80" s="15" t="s">
        <v>65</v>
      </c>
      <c r="G80" s="14">
        <v>158250</v>
      </c>
      <c r="H80" s="14">
        <f t="shared" si="8"/>
        <v>0</v>
      </c>
      <c r="I80" s="14">
        <f t="shared" si="2"/>
        <v>158250</v>
      </c>
      <c r="J80" s="13"/>
    </row>
    <row r="81" spans="1:10">
      <c r="A81" s="12">
        <f t="shared" si="9"/>
        <v>68</v>
      </c>
      <c r="B81" s="13" t="s">
        <v>141</v>
      </c>
      <c r="C81" s="13" t="s">
        <v>66</v>
      </c>
      <c r="D81" s="12">
        <v>31</v>
      </c>
      <c r="E81" s="14">
        <f t="shared" si="4"/>
        <v>3926250</v>
      </c>
      <c r="F81" s="12"/>
      <c r="G81" s="14">
        <v>0</v>
      </c>
      <c r="H81" s="14">
        <f t="shared" si="8"/>
        <v>0</v>
      </c>
      <c r="I81" s="14">
        <f t="shared" si="2"/>
        <v>0</v>
      </c>
      <c r="J81" s="13"/>
    </row>
    <row r="82" spans="1:10">
      <c r="A82" s="12">
        <f t="shared" si="9"/>
        <v>69</v>
      </c>
      <c r="B82" s="12" t="s">
        <v>142</v>
      </c>
      <c r="C82" s="12" t="s">
        <v>67</v>
      </c>
      <c r="D82" s="12">
        <v>30</v>
      </c>
      <c r="E82" s="14">
        <f t="shared" si="4"/>
        <v>3926250</v>
      </c>
      <c r="F82" s="12"/>
      <c r="G82" s="14">
        <v>0</v>
      </c>
      <c r="H82" s="14">
        <f t="shared" si="8"/>
        <v>0</v>
      </c>
      <c r="I82" s="14">
        <f t="shared" ref="I82:I117" si="10">G82+H82</f>
        <v>0</v>
      </c>
      <c r="J82" s="13"/>
    </row>
    <row r="83" spans="1:10">
      <c r="A83" s="12">
        <f t="shared" si="9"/>
        <v>70</v>
      </c>
      <c r="B83" s="13" t="s">
        <v>143</v>
      </c>
      <c r="C83" s="13" t="s">
        <v>68</v>
      </c>
      <c r="D83" s="12">
        <v>31</v>
      </c>
      <c r="E83" s="14">
        <f t="shared" si="4"/>
        <v>3926250</v>
      </c>
      <c r="F83" s="15" t="s">
        <v>68</v>
      </c>
      <c r="G83" s="14">
        <v>158250</v>
      </c>
      <c r="H83" s="14">
        <f t="shared" si="8"/>
        <v>0</v>
      </c>
      <c r="I83" s="14">
        <f t="shared" si="10"/>
        <v>158250</v>
      </c>
      <c r="J83" s="13"/>
    </row>
    <row r="84" spans="1:10">
      <c r="A84" s="12">
        <f t="shared" si="9"/>
        <v>71</v>
      </c>
      <c r="B84" s="13"/>
      <c r="C84" s="13"/>
      <c r="D84" s="12">
        <v>0</v>
      </c>
      <c r="E84" s="14">
        <f t="shared" si="4"/>
        <v>3768000</v>
      </c>
      <c r="F84" s="15"/>
      <c r="G84" s="14">
        <v>0</v>
      </c>
      <c r="H84" s="14">
        <f t="shared" si="8"/>
        <v>0</v>
      </c>
      <c r="I84" s="14">
        <f t="shared" si="10"/>
        <v>0</v>
      </c>
      <c r="J84" s="14">
        <f>SUM(H72:H84)</f>
        <v>0</v>
      </c>
    </row>
    <row r="85" spans="1:10">
      <c r="A85" s="12">
        <f t="shared" si="9"/>
        <v>72</v>
      </c>
      <c r="B85" s="13" t="s">
        <v>144</v>
      </c>
      <c r="C85" s="13" t="s">
        <v>69</v>
      </c>
      <c r="D85" s="12">
        <v>31</v>
      </c>
      <c r="E85" s="14">
        <f t="shared" si="4"/>
        <v>3768000</v>
      </c>
      <c r="F85" s="12"/>
      <c r="G85" s="14">
        <v>0</v>
      </c>
      <c r="H85" s="14">
        <f>E85*0%/365*D85</f>
        <v>0</v>
      </c>
      <c r="I85" s="14">
        <f t="shared" si="10"/>
        <v>0</v>
      </c>
      <c r="J85" s="13"/>
    </row>
    <row r="86" spans="1:10">
      <c r="A86" s="12">
        <f t="shared" si="9"/>
        <v>73</v>
      </c>
      <c r="B86" s="12" t="s">
        <v>145</v>
      </c>
      <c r="C86" s="12" t="s">
        <v>70</v>
      </c>
      <c r="D86" s="12">
        <v>28</v>
      </c>
      <c r="E86" s="14">
        <f t="shared" ref="E86:E145" si="11">E85-G85</f>
        <v>3768000</v>
      </c>
      <c r="F86" s="12"/>
      <c r="G86" s="14">
        <v>0</v>
      </c>
      <c r="H86" s="14">
        <f t="shared" ref="H86:H97" si="12">E86*0%/365*D86</f>
        <v>0</v>
      </c>
      <c r="I86" s="14">
        <f t="shared" si="10"/>
        <v>0</v>
      </c>
      <c r="J86" s="13"/>
    </row>
    <row r="87" spans="1:10">
      <c r="A87" s="12">
        <f t="shared" si="9"/>
        <v>74</v>
      </c>
      <c r="B87" s="13" t="s">
        <v>146</v>
      </c>
      <c r="C87" s="13" t="s">
        <v>71</v>
      </c>
      <c r="D87" s="12">
        <v>31</v>
      </c>
      <c r="E87" s="14">
        <f t="shared" si="11"/>
        <v>3768000</v>
      </c>
      <c r="F87" s="15" t="s">
        <v>71</v>
      </c>
      <c r="G87" s="14">
        <v>158250</v>
      </c>
      <c r="H87" s="14">
        <f t="shared" si="12"/>
        <v>0</v>
      </c>
      <c r="I87" s="14">
        <f t="shared" si="10"/>
        <v>158250</v>
      </c>
      <c r="J87" s="13"/>
    </row>
    <row r="88" spans="1:10">
      <c r="A88" s="12">
        <f t="shared" si="9"/>
        <v>75</v>
      </c>
      <c r="B88" s="13" t="s">
        <v>147</v>
      </c>
      <c r="C88" s="13" t="s">
        <v>72</v>
      </c>
      <c r="D88" s="12">
        <v>30</v>
      </c>
      <c r="E88" s="14">
        <f t="shared" si="11"/>
        <v>3609750</v>
      </c>
      <c r="F88" s="12"/>
      <c r="G88" s="14">
        <v>0</v>
      </c>
      <c r="H88" s="14">
        <f t="shared" si="12"/>
        <v>0</v>
      </c>
      <c r="I88" s="14">
        <f t="shared" si="10"/>
        <v>0</v>
      </c>
      <c r="J88" s="13"/>
    </row>
    <row r="89" spans="1:10">
      <c r="A89" s="18">
        <f t="shared" si="9"/>
        <v>76</v>
      </c>
      <c r="B89" s="12" t="s">
        <v>148</v>
      </c>
      <c r="C89" s="18" t="s">
        <v>261</v>
      </c>
      <c r="D89" s="12">
        <v>31</v>
      </c>
      <c r="E89" s="14">
        <f t="shared" si="11"/>
        <v>3609750</v>
      </c>
      <c r="F89" s="12"/>
      <c r="G89" s="14">
        <v>0</v>
      </c>
      <c r="H89" s="14">
        <f t="shared" si="12"/>
        <v>0</v>
      </c>
      <c r="I89" s="14">
        <f t="shared" si="10"/>
        <v>0</v>
      </c>
      <c r="J89" s="13"/>
    </row>
    <row r="90" spans="1:10">
      <c r="A90" s="12">
        <f t="shared" si="9"/>
        <v>77</v>
      </c>
      <c r="B90" s="13" t="s">
        <v>149</v>
      </c>
      <c r="C90" s="13" t="s">
        <v>73</v>
      </c>
      <c r="D90" s="12">
        <v>30</v>
      </c>
      <c r="E90" s="14">
        <f t="shared" si="11"/>
        <v>3609750</v>
      </c>
      <c r="F90" s="15" t="s">
        <v>73</v>
      </c>
      <c r="G90" s="14">
        <v>158250</v>
      </c>
      <c r="H90" s="14">
        <f t="shared" si="12"/>
        <v>0</v>
      </c>
      <c r="I90" s="14">
        <f t="shared" si="10"/>
        <v>158250</v>
      </c>
      <c r="J90" s="13"/>
    </row>
    <row r="91" spans="1:10">
      <c r="A91" s="12">
        <f t="shared" si="9"/>
        <v>78</v>
      </c>
      <c r="B91" s="13" t="s">
        <v>150</v>
      </c>
      <c r="C91" s="13" t="s">
        <v>74</v>
      </c>
      <c r="D91" s="12">
        <v>31</v>
      </c>
      <c r="E91" s="14">
        <f t="shared" si="11"/>
        <v>3451500</v>
      </c>
      <c r="F91" s="12"/>
      <c r="G91" s="14">
        <v>0</v>
      </c>
      <c r="H91" s="14">
        <f t="shared" si="12"/>
        <v>0</v>
      </c>
      <c r="I91" s="14">
        <f t="shared" si="10"/>
        <v>0</v>
      </c>
      <c r="J91" s="13"/>
    </row>
    <row r="92" spans="1:10">
      <c r="A92" s="12">
        <f t="shared" si="9"/>
        <v>79</v>
      </c>
      <c r="B92" s="12" t="s">
        <v>151</v>
      </c>
      <c r="C92" s="12" t="s">
        <v>75</v>
      </c>
      <c r="D92" s="12">
        <v>31</v>
      </c>
      <c r="E92" s="14">
        <f t="shared" si="11"/>
        <v>3451500</v>
      </c>
      <c r="F92" s="12"/>
      <c r="G92" s="14">
        <v>0</v>
      </c>
      <c r="H92" s="14">
        <f t="shared" si="12"/>
        <v>0</v>
      </c>
      <c r="I92" s="14">
        <f t="shared" si="10"/>
        <v>0</v>
      </c>
      <c r="J92" s="13"/>
    </row>
    <row r="93" spans="1:10">
      <c r="A93" s="12">
        <f t="shared" si="9"/>
        <v>80</v>
      </c>
      <c r="B93" s="13" t="s">
        <v>152</v>
      </c>
      <c r="C93" s="13" t="s">
        <v>76</v>
      </c>
      <c r="D93" s="12">
        <v>30</v>
      </c>
      <c r="E93" s="14">
        <f t="shared" si="11"/>
        <v>3451500</v>
      </c>
      <c r="F93" s="15" t="s">
        <v>76</v>
      </c>
      <c r="G93" s="14">
        <v>158250</v>
      </c>
      <c r="H93" s="14">
        <f t="shared" si="12"/>
        <v>0</v>
      </c>
      <c r="I93" s="14">
        <f t="shared" si="10"/>
        <v>158250</v>
      </c>
      <c r="J93" s="13"/>
    </row>
    <row r="94" spans="1:10">
      <c r="A94" s="12">
        <f t="shared" si="9"/>
        <v>81</v>
      </c>
      <c r="B94" s="13" t="s">
        <v>153</v>
      </c>
      <c r="C94" s="13" t="s">
        <v>77</v>
      </c>
      <c r="D94" s="12">
        <v>31</v>
      </c>
      <c r="E94" s="14">
        <f t="shared" si="11"/>
        <v>3293250</v>
      </c>
      <c r="F94" s="12"/>
      <c r="G94" s="14">
        <v>0</v>
      </c>
      <c r="H94" s="14">
        <f t="shared" si="12"/>
        <v>0</v>
      </c>
      <c r="I94" s="14">
        <f t="shared" si="10"/>
        <v>0</v>
      </c>
      <c r="J94" s="13"/>
    </row>
    <row r="95" spans="1:10">
      <c r="A95" s="12">
        <f t="shared" si="9"/>
        <v>82</v>
      </c>
      <c r="B95" s="13" t="s">
        <v>154</v>
      </c>
      <c r="C95" s="12" t="s">
        <v>78</v>
      </c>
      <c r="D95" s="12">
        <v>30</v>
      </c>
      <c r="E95" s="14">
        <f t="shared" si="11"/>
        <v>3293250</v>
      </c>
      <c r="F95" s="15"/>
      <c r="G95" s="14">
        <v>0</v>
      </c>
      <c r="H95" s="14">
        <f t="shared" si="12"/>
        <v>0</v>
      </c>
      <c r="I95" s="14">
        <f>G95+H95</f>
        <v>0</v>
      </c>
      <c r="J95" s="13"/>
    </row>
    <row r="96" spans="1:10">
      <c r="A96" s="18">
        <f t="shared" si="9"/>
        <v>83</v>
      </c>
      <c r="B96" s="13" t="s">
        <v>155</v>
      </c>
      <c r="C96" s="19" t="s">
        <v>79</v>
      </c>
      <c r="D96" s="12">
        <v>31</v>
      </c>
      <c r="E96" s="14">
        <f t="shared" si="11"/>
        <v>3293250</v>
      </c>
      <c r="F96" s="15" t="s">
        <v>79</v>
      </c>
      <c r="G96" s="14">
        <v>158250</v>
      </c>
      <c r="H96" s="14">
        <f t="shared" si="12"/>
        <v>0</v>
      </c>
      <c r="I96" s="14">
        <f t="shared" si="10"/>
        <v>158250</v>
      </c>
      <c r="J96" s="13"/>
    </row>
    <row r="97" spans="1:10">
      <c r="A97" s="12">
        <f t="shared" si="9"/>
        <v>84</v>
      </c>
      <c r="B97" s="13"/>
      <c r="C97" s="13"/>
      <c r="D97" s="12">
        <v>0</v>
      </c>
      <c r="E97" s="14">
        <f t="shared" si="11"/>
        <v>3135000</v>
      </c>
      <c r="F97" s="15"/>
      <c r="G97" s="14">
        <v>0</v>
      </c>
      <c r="H97" s="14">
        <f t="shared" si="12"/>
        <v>0</v>
      </c>
      <c r="I97" s="14">
        <f t="shared" si="10"/>
        <v>0</v>
      </c>
      <c r="J97" s="14">
        <f>SUM(H85:H97)</f>
        <v>0</v>
      </c>
    </row>
    <row r="98" spans="1:10">
      <c r="A98" s="12">
        <f t="shared" si="9"/>
        <v>85</v>
      </c>
      <c r="B98" s="13" t="s">
        <v>156</v>
      </c>
      <c r="C98" s="24" t="s">
        <v>262</v>
      </c>
      <c r="D98" s="12">
        <v>31</v>
      </c>
      <c r="E98" s="14">
        <f t="shared" si="11"/>
        <v>3135000</v>
      </c>
      <c r="F98" s="12"/>
      <c r="G98" s="14">
        <v>0</v>
      </c>
      <c r="H98" s="14">
        <f>E98*0%/366*D98</f>
        <v>0</v>
      </c>
      <c r="I98" s="14">
        <f t="shared" si="10"/>
        <v>0</v>
      </c>
      <c r="J98" s="13"/>
    </row>
    <row r="99" spans="1:10">
      <c r="A99" s="12">
        <f t="shared" si="9"/>
        <v>86</v>
      </c>
      <c r="B99" s="12" t="s">
        <v>157</v>
      </c>
      <c r="C99" s="12" t="s">
        <v>158</v>
      </c>
      <c r="D99" s="12">
        <v>29</v>
      </c>
      <c r="E99" s="14">
        <f t="shared" si="11"/>
        <v>3135000</v>
      </c>
      <c r="F99" s="15"/>
      <c r="G99" s="14">
        <v>0</v>
      </c>
      <c r="H99" s="14">
        <f t="shared" ref="H99:H110" si="13">E99*0%/366*D99</f>
        <v>0</v>
      </c>
      <c r="I99" s="14">
        <f>G99+H99</f>
        <v>0</v>
      </c>
      <c r="J99" s="13"/>
    </row>
    <row r="100" spans="1:10">
      <c r="A100" s="12">
        <f t="shared" si="9"/>
        <v>87</v>
      </c>
      <c r="B100" s="13" t="s">
        <v>203</v>
      </c>
      <c r="C100" s="13" t="s">
        <v>159</v>
      </c>
      <c r="D100" s="12">
        <v>31</v>
      </c>
      <c r="E100" s="14">
        <f t="shared" si="11"/>
        <v>3135000</v>
      </c>
      <c r="F100" s="15" t="s">
        <v>159</v>
      </c>
      <c r="G100" s="14">
        <v>158250</v>
      </c>
      <c r="H100" s="14">
        <f t="shared" si="13"/>
        <v>0</v>
      </c>
      <c r="I100" s="14">
        <f t="shared" si="10"/>
        <v>158250</v>
      </c>
      <c r="J100" s="13"/>
    </row>
    <row r="101" spans="1:10">
      <c r="A101" s="12">
        <f t="shared" si="9"/>
        <v>88</v>
      </c>
      <c r="B101" s="13" t="s">
        <v>160</v>
      </c>
      <c r="C101" s="13" t="s">
        <v>161</v>
      </c>
      <c r="D101" s="12">
        <v>30</v>
      </c>
      <c r="E101" s="14">
        <f t="shared" si="11"/>
        <v>2976750</v>
      </c>
      <c r="F101" s="12"/>
      <c r="G101" s="14">
        <v>0</v>
      </c>
      <c r="H101" s="14">
        <f t="shared" si="13"/>
        <v>0</v>
      </c>
      <c r="I101" s="14">
        <f t="shared" si="10"/>
        <v>0</v>
      </c>
      <c r="J101" s="13"/>
    </row>
    <row r="102" spans="1:10">
      <c r="A102" s="12">
        <f t="shared" si="9"/>
        <v>89</v>
      </c>
      <c r="B102" s="12" t="s">
        <v>162</v>
      </c>
      <c r="C102" s="12" t="s">
        <v>163</v>
      </c>
      <c r="D102" s="12">
        <v>31</v>
      </c>
      <c r="E102" s="14">
        <f t="shared" si="11"/>
        <v>2976750</v>
      </c>
      <c r="F102" s="12"/>
      <c r="G102" s="14">
        <v>0</v>
      </c>
      <c r="H102" s="14">
        <f t="shared" si="13"/>
        <v>0</v>
      </c>
      <c r="I102" s="14">
        <f t="shared" si="10"/>
        <v>0</v>
      </c>
      <c r="J102" s="13"/>
    </row>
    <row r="103" spans="1:10">
      <c r="A103" s="12">
        <f t="shared" si="9"/>
        <v>90</v>
      </c>
      <c r="B103" s="13" t="s">
        <v>164</v>
      </c>
      <c r="C103" s="13" t="s">
        <v>165</v>
      </c>
      <c r="D103" s="12">
        <v>30</v>
      </c>
      <c r="E103" s="14">
        <f t="shared" si="11"/>
        <v>2976750</v>
      </c>
      <c r="F103" s="15" t="s">
        <v>165</v>
      </c>
      <c r="G103" s="14">
        <v>158250</v>
      </c>
      <c r="H103" s="14">
        <f t="shared" si="13"/>
        <v>0</v>
      </c>
      <c r="I103" s="14">
        <f t="shared" si="10"/>
        <v>158250</v>
      </c>
      <c r="J103" s="13"/>
    </row>
    <row r="104" spans="1:10">
      <c r="A104" s="12">
        <f t="shared" si="9"/>
        <v>91</v>
      </c>
      <c r="B104" s="13" t="s">
        <v>166</v>
      </c>
      <c r="C104" s="13" t="s">
        <v>167</v>
      </c>
      <c r="D104" s="12">
        <v>31</v>
      </c>
      <c r="E104" s="14">
        <f t="shared" si="11"/>
        <v>2818500</v>
      </c>
      <c r="F104" s="12"/>
      <c r="G104" s="14">
        <v>0</v>
      </c>
      <c r="H104" s="14">
        <f t="shared" si="13"/>
        <v>0</v>
      </c>
      <c r="I104" s="14">
        <f t="shared" si="10"/>
        <v>0</v>
      </c>
      <c r="J104" s="13"/>
    </row>
    <row r="105" spans="1:10">
      <c r="A105" s="12">
        <f t="shared" si="9"/>
        <v>92</v>
      </c>
      <c r="B105" s="13" t="s">
        <v>168</v>
      </c>
      <c r="C105" s="12" t="s">
        <v>169</v>
      </c>
      <c r="D105" s="12">
        <v>31</v>
      </c>
      <c r="E105" s="14">
        <f t="shared" si="11"/>
        <v>2818500</v>
      </c>
      <c r="F105" s="15"/>
      <c r="G105" s="14">
        <v>0</v>
      </c>
      <c r="H105" s="14">
        <f t="shared" si="13"/>
        <v>0</v>
      </c>
      <c r="I105" s="14">
        <f>G105+H105</f>
        <v>0</v>
      </c>
      <c r="J105" s="13"/>
    </row>
    <row r="106" spans="1:10">
      <c r="A106" s="12">
        <f t="shared" si="9"/>
        <v>93</v>
      </c>
      <c r="B106" s="13" t="s">
        <v>170</v>
      </c>
      <c r="C106" s="13" t="s">
        <v>171</v>
      </c>
      <c r="D106" s="12">
        <v>30</v>
      </c>
      <c r="E106" s="14">
        <f t="shared" si="11"/>
        <v>2818500</v>
      </c>
      <c r="F106" s="15" t="s">
        <v>171</v>
      </c>
      <c r="G106" s="14">
        <v>158250</v>
      </c>
      <c r="H106" s="14">
        <f t="shared" si="13"/>
        <v>0</v>
      </c>
      <c r="I106" s="14">
        <f t="shared" si="10"/>
        <v>158250</v>
      </c>
      <c r="J106" s="13"/>
    </row>
    <row r="107" spans="1:10">
      <c r="A107" s="12">
        <f t="shared" si="9"/>
        <v>94</v>
      </c>
      <c r="B107" s="13" t="s">
        <v>172</v>
      </c>
      <c r="C107" s="13" t="s">
        <v>173</v>
      </c>
      <c r="D107" s="12">
        <v>31</v>
      </c>
      <c r="E107" s="14">
        <f t="shared" si="11"/>
        <v>2660250</v>
      </c>
      <c r="F107" s="12"/>
      <c r="G107" s="14">
        <v>0</v>
      </c>
      <c r="H107" s="14">
        <f t="shared" si="13"/>
        <v>0</v>
      </c>
      <c r="I107" s="14">
        <f t="shared" si="10"/>
        <v>0</v>
      </c>
      <c r="J107" s="13"/>
    </row>
    <row r="108" spans="1:10">
      <c r="A108" s="12">
        <f t="shared" si="9"/>
        <v>95</v>
      </c>
      <c r="B108" s="12" t="s">
        <v>174</v>
      </c>
      <c r="C108" s="12" t="s">
        <v>175</v>
      </c>
      <c r="D108" s="12">
        <v>30</v>
      </c>
      <c r="E108" s="14">
        <f t="shared" si="11"/>
        <v>2660250</v>
      </c>
      <c r="F108" s="15"/>
      <c r="G108" s="14">
        <v>0</v>
      </c>
      <c r="H108" s="14">
        <f t="shared" si="13"/>
        <v>0</v>
      </c>
      <c r="I108" s="14">
        <f>G108+H108</f>
        <v>0</v>
      </c>
      <c r="J108" s="13"/>
    </row>
    <row r="109" spans="1:10">
      <c r="A109" s="12">
        <f t="shared" si="9"/>
        <v>96</v>
      </c>
      <c r="B109" s="13" t="s">
        <v>176</v>
      </c>
      <c r="C109" s="13" t="s">
        <v>177</v>
      </c>
      <c r="D109" s="12">
        <v>31</v>
      </c>
      <c r="E109" s="14">
        <f t="shared" si="11"/>
        <v>2660250</v>
      </c>
      <c r="F109" s="15" t="s">
        <v>177</v>
      </c>
      <c r="G109" s="14">
        <v>158250</v>
      </c>
      <c r="H109" s="14">
        <f t="shared" si="13"/>
        <v>0</v>
      </c>
      <c r="I109" s="14">
        <f t="shared" si="10"/>
        <v>158250</v>
      </c>
      <c r="J109" s="13"/>
    </row>
    <row r="110" spans="1:10">
      <c r="A110" s="12">
        <f t="shared" si="9"/>
        <v>97</v>
      </c>
      <c r="B110" s="13"/>
      <c r="C110" s="13"/>
      <c r="D110" s="12">
        <v>0</v>
      </c>
      <c r="E110" s="14">
        <f t="shared" si="11"/>
        <v>2502000</v>
      </c>
      <c r="F110" s="15"/>
      <c r="G110" s="14">
        <v>0</v>
      </c>
      <c r="H110" s="14">
        <f t="shared" si="13"/>
        <v>0</v>
      </c>
      <c r="I110" s="14">
        <f t="shared" si="10"/>
        <v>0</v>
      </c>
      <c r="J110" s="14">
        <f>SUM(H98:H110)</f>
        <v>0</v>
      </c>
    </row>
    <row r="111" spans="1:10">
      <c r="A111" s="12">
        <f t="shared" si="9"/>
        <v>98</v>
      </c>
      <c r="B111" s="13" t="s">
        <v>178</v>
      </c>
      <c r="C111" s="13" t="s">
        <v>179</v>
      </c>
      <c r="D111" s="12">
        <v>31</v>
      </c>
      <c r="E111" s="14">
        <f t="shared" si="11"/>
        <v>2502000</v>
      </c>
      <c r="F111" s="12"/>
      <c r="G111" s="14">
        <v>0</v>
      </c>
      <c r="H111" s="14">
        <f>E111*0%/365*D111</f>
        <v>0</v>
      </c>
      <c r="I111" s="14">
        <f t="shared" si="10"/>
        <v>0</v>
      </c>
      <c r="J111" s="13"/>
    </row>
    <row r="112" spans="1:10">
      <c r="A112" s="12">
        <f t="shared" si="9"/>
        <v>99</v>
      </c>
      <c r="B112" s="12" t="s">
        <v>180</v>
      </c>
      <c r="C112" s="12" t="s">
        <v>181</v>
      </c>
      <c r="D112" s="12">
        <v>28</v>
      </c>
      <c r="E112" s="14">
        <f t="shared" si="11"/>
        <v>2502000</v>
      </c>
      <c r="F112" s="12"/>
      <c r="G112" s="14">
        <v>0</v>
      </c>
      <c r="H112" s="14">
        <f t="shared" ref="H112:H123" si="14">E112*0%/365*D112</f>
        <v>0</v>
      </c>
      <c r="I112" s="14">
        <f t="shared" si="10"/>
        <v>0</v>
      </c>
      <c r="J112" s="13"/>
    </row>
    <row r="113" spans="1:10">
      <c r="A113" s="18">
        <f t="shared" si="9"/>
        <v>100</v>
      </c>
      <c r="B113" s="13" t="s">
        <v>182</v>
      </c>
      <c r="C113" s="19" t="s">
        <v>183</v>
      </c>
      <c r="D113" s="12">
        <v>31</v>
      </c>
      <c r="E113" s="14">
        <f t="shared" si="11"/>
        <v>2502000</v>
      </c>
      <c r="F113" s="15" t="s">
        <v>183</v>
      </c>
      <c r="G113" s="14">
        <v>158250</v>
      </c>
      <c r="H113" s="14">
        <f t="shared" si="14"/>
        <v>0</v>
      </c>
      <c r="I113" s="14">
        <f t="shared" si="10"/>
        <v>158250</v>
      </c>
      <c r="J113" s="13"/>
    </row>
    <row r="114" spans="1:10">
      <c r="A114" s="12">
        <f t="shared" si="9"/>
        <v>101</v>
      </c>
      <c r="B114" s="13" t="s">
        <v>184</v>
      </c>
      <c r="C114" s="13" t="s">
        <v>185</v>
      </c>
      <c r="D114" s="12">
        <v>30</v>
      </c>
      <c r="E114" s="14">
        <f t="shared" si="11"/>
        <v>2343750</v>
      </c>
      <c r="F114" s="12"/>
      <c r="G114" s="14">
        <v>0</v>
      </c>
      <c r="H114" s="14">
        <f t="shared" si="14"/>
        <v>0</v>
      </c>
      <c r="I114" s="14">
        <f t="shared" si="10"/>
        <v>0</v>
      </c>
      <c r="J114" s="13"/>
    </row>
    <row r="115" spans="1:10">
      <c r="A115" s="12">
        <f t="shared" si="9"/>
        <v>102</v>
      </c>
      <c r="B115" s="12" t="s">
        <v>186</v>
      </c>
      <c r="C115" s="13" t="s">
        <v>187</v>
      </c>
      <c r="D115" s="12">
        <v>31</v>
      </c>
      <c r="E115" s="14">
        <f t="shared" si="11"/>
        <v>2343750</v>
      </c>
      <c r="F115" s="15"/>
      <c r="G115" s="14">
        <v>0</v>
      </c>
      <c r="H115" s="14">
        <f t="shared" si="14"/>
        <v>0</v>
      </c>
      <c r="I115" s="14">
        <f>G115+H115</f>
        <v>0</v>
      </c>
      <c r="J115" s="13"/>
    </row>
    <row r="116" spans="1:10">
      <c r="A116" s="12">
        <f t="shared" si="9"/>
        <v>103</v>
      </c>
      <c r="B116" s="13" t="s">
        <v>188</v>
      </c>
      <c r="C116" s="13" t="s">
        <v>189</v>
      </c>
      <c r="D116" s="12">
        <v>30</v>
      </c>
      <c r="E116" s="14">
        <f t="shared" si="11"/>
        <v>2343750</v>
      </c>
      <c r="F116" s="15" t="s">
        <v>189</v>
      </c>
      <c r="G116" s="14">
        <v>158250</v>
      </c>
      <c r="H116" s="14">
        <f t="shared" si="14"/>
        <v>0</v>
      </c>
      <c r="I116" s="14">
        <f t="shared" si="10"/>
        <v>158250</v>
      </c>
      <c r="J116" s="13"/>
    </row>
    <row r="117" spans="1:10">
      <c r="A117" s="12">
        <f t="shared" si="9"/>
        <v>104</v>
      </c>
      <c r="B117" s="13" t="s">
        <v>190</v>
      </c>
      <c r="C117" s="13" t="s">
        <v>191</v>
      </c>
      <c r="D117" s="12">
        <v>31</v>
      </c>
      <c r="E117" s="14">
        <f t="shared" si="11"/>
        <v>2185500</v>
      </c>
      <c r="F117" s="12"/>
      <c r="G117" s="14">
        <v>0</v>
      </c>
      <c r="H117" s="14">
        <f t="shared" si="14"/>
        <v>0</v>
      </c>
      <c r="I117" s="14">
        <f t="shared" si="10"/>
        <v>0</v>
      </c>
      <c r="J117" s="13"/>
    </row>
    <row r="118" spans="1:10">
      <c r="A118" s="12">
        <f t="shared" si="9"/>
        <v>105</v>
      </c>
      <c r="B118" s="12" t="s">
        <v>192</v>
      </c>
      <c r="C118" s="13" t="s">
        <v>193</v>
      </c>
      <c r="D118" s="12">
        <v>31</v>
      </c>
      <c r="E118" s="14">
        <f t="shared" si="11"/>
        <v>2185500</v>
      </c>
      <c r="F118" s="15"/>
      <c r="G118" s="14">
        <v>0</v>
      </c>
      <c r="H118" s="14">
        <f t="shared" si="14"/>
        <v>0</v>
      </c>
      <c r="I118" s="14">
        <f>G118+H118</f>
        <v>0</v>
      </c>
      <c r="J118" s="13"/>
    </row>
    <row r="119" spans="1:10">
      <c r="A119" s="12">
        <f t="shared" si="9"/>
        <v>106</v>
      </c>
      <c r="B119" s="13" t="s">
        <v>194</v>
      </c>
      <c r="C119" s="13" t="s">
        <v>195</v>
      </c>
      <c r="D119" s="12">
        <v>30</v>
      </c>
      <c r="E119" s="14">
        <f t="shared" si="11"/>
        <v>2185500</v>
      </c>
      <c r="F119" s="15" t="s">
        <v>195</v>
      </c>
      <c r="G119" s="14">
        <v>158250</v>
      </c>
      <c r="H119" s="14">
        <f t="shared" si="14"/>
        <v>0</v>
      </c>
      <c r="I119" s="14">
        <f t="shared" ref="I119:I145" si="15">G119+H119</f>
        <v>158250</v>
      </c>
      <c r="J119" s="13"/>
    </row>
    <row r="120" spans="1:10">
      <c r="A120" s="12">
        <f t="shared" si="9"/>
        <v>107</v>
      </c>
      <c r="B120" s="13" t="s">
        <v>196</v>
      </c>
      <c r="C120" s="13" t="s">
        <v>197</v>
      </c>
      <c r="D120" s="12">
        <v>31</v>
      </c>
      <c r="E120" s="14">
        <f t="shared" si="11"/>
        <v>2027250</v>
      </c>
      <c r="F120" s="12"/>
      <c r="G120" s="14">
        <v>0</v>
      </c>
      <c r="H120" s="14">
        <f t="shared" si="14"/>
        <v>0</v>
      </c>
      <c r="I120" s="14">
        <f t="shared" si="15"/>
        <v>0</v>
      </c>
      <c r="J120" s="13"/>
    </row>
    <row r="121" spans="1:10">
      <c r="A121" s="12">
        <f t="shared" si="9"/>
        <v>108</v>
      </c>
      <c r="B121" s="12" t="s">
        <v>198</v>
      </c>
      <c r="C121" s="12" t="s">
        <v>204</v>
      </c>
      <c r="D121" s="12">
        <v>30</v>
      </c>
      <c r="E121" s="14">
        <f t="shared" si="11"/>
        <v>2027250</v>
      </c>
      <c r="F121" s="12"/>
      <c r="G121" s="14">
        <v>0</v>
      </c>
      <c r="H121" s="14">
        <f t="shared" si="14"/>
        <v>0</v>
      </c>
      <c r="I121" s="14">
        <f t="shared" si="15"/>
        <v>0</v>
      </c>
      <c r="J121" s="13"/>
    </row>
    <row r="122" spans="1:10">
      <c r="A122" s="12">
        <f t="shared" si="9"/>
        <v>109</v>
      </c>
      <c r="B122" s="13" t="s">
        <v>205</v>
      </c>
      <c r="C122" s="13" t="s">
        <v>206</v>
      </c>
      <c r="D122" s="12">
        <v>31</v>
      </c>
      <c r="E122" s="14">
        <f t="shared" si="11"/>
        <v>2027250</v>
      </c>
      <c r="F122" s="15" t="s">
        <v>206</v>
      </c>
      <c r="G122" s="14">
        <v>158250</v>
      </c>
      <c r="H122" s="14">
        <f t="shared" si="14"/>
        <v>0</v>
      </c>
      <c r="I122" s="14">
        <f t="shared" si="15"/>
        <v>158250</v>
      </c>
      <c r="J122" s="13"/>
    </row>
    <row r="123" spans="1:10">
      <c r="A123" s="12">
        <f t="shared" si="9"/>
        <v>110</v>
      </c>
      <c r="B123" s="13"/>
      <c r="C123" s="13"/>
      <c r="D123" s="12">
        <v>0</v>
      </c>
      <c r="E123" s="14">
        <f t="shared" si="11"/>
        <v>1869000</v>
      </c>
      <c r="F123" s="15"/>
      <c r="G123" s="14">
        <v>0</v>
      </c>
      <c r="H123" s="14">
        <f t="shared" si="14"/>
        <v>0</v>
      </c>
      <c r="I123" s="14">
        <f t="shared" si="15"/>
        <v>0</v>
      </c>
      <c r="J123" s="14">
        <f>SUM(H111:H123)</f>
        <v>0</v>
      </c>
    </row>
    <row r="124" spans="1:10">
      <c r="A124" s="12">
        <f t="shared" si="9"/>
        <v>111</v>
      </c>
      <c r="B124" s="13" t="s">
        <v>200</v>
      </c>
      <c r="C124" s="13" t="s">
        <v>201</v>
      </c>
      <c r="D124" s="12">
        <v>31</v>
      </c>
      <c r="E124" s="14">
        <f t="shared" si="11"/>
        <v>1869000</v>
      </c>
      <c r="F124" s="12"/>
      <c r="G124" s="14">
        <v>0</v>
      </c>
      <c r="H124" s="14">
        <f>E124*0%/365*D124</f>
        <v>0</v>
      </c>
      <c r="I124" s="14">
        <f t="shared" si="15"/>
        <v>0</v>
      </c>
      <c r="J124" s="13"/>
    </row>
    <row r="125" spans="1:10">
      <c r="A125" s="12">
        <f t="shared" si="9"/>
        <v>112</v>
      </c>
      <c r="B125" s="12" t="s">
        <v>207</v>
      </c>
      <c r="C125" s="12" t="s">
        <v>208</v>
      </c>
      <c r="D125" s="12">
        <v>28</v>
      </c>
      <c r="E125" s="14">
        <f t="shared" si="11"/>
        <v>1869000</v>
      </c>
      <c r="F125" s="12"/>
      <c r="G125" s="14">
        <v>0</v>
      </c>
      <c r="H125" s="14">
        <f t="shared" ref="H125:H136" si="16">E125*0%/365*D125</f>
        <v>0</v>
      </c>
      <c r="I125" s="14">
        <f t="shared" si="15"/>
        <v>0</v>
      </c>
      <c r="J125" s="13"/>
    </row>
    <row r="126" spans="1:10">
      <c r="A126" s="12">
        <f t="shared" si="9"/>
        <v>113</v>
      </c>
      <c r="B126" s="13" t="s">
        <v>209</v>
      </c>
      <c r="C126" s="23" t="s">
        <v>224</v>
      </c>
      <c r="D126" s="12">
        <v>31</v>
      </c>
      <c r="E126" s="14">
        <f t="shared" si="11"/>
        <v>1869000</v>
      </c>
      <c r="F126" s="15" t="s">
        <v>224</v>
      </c>
      <c r="G126" s="14">
        <v>158250</v>
      </c>
      <c r="H126" s="14">
        <f t="shared" si="16"/>
        <v>0</v>
      </c>
      <c r="I126" s="14">
        <f t="shared" si="15"/>
        <v>158250</v>
      </c>
      <c r="J126" s="13"/>
    </row>
    <row r="127" spans="1:10">
      <c r="A127" s="12">
        <f t="shared" si="9"/>
        <v>114</v>
      </c>
      <c r="B127" s="13" t="s">
        <v>210</v>
      </c>
      <c r="C127" s="13" t="s">
        <v>211</v>
      </c>
      <c r="D127" s="12">
        <v>30</v>
      </c>
      <c r="E127" s="14">
        <f t="shared" si="11"/>
        <v>1710750</v>
      </c>
      <c r="F127" s="12"/>
      <c r="G127" s="14">
        <v>0</v>
      </c>
      <c r="H127" s="14">
        <f t="shared" si="16"/>
        <v>0</v>
      </c>
      <c r="I127" s="14">
        <f t="shared" si="15"/>
        <v>0</v>
      </c>
      <c r="J127" s="13"/>
    </row>
    <row r="128" spans="1:10">
      <c r="A128" s="12">
        <f t="shared" si="9"/>
        <v>115</v>
      </c>
      <c r="B128" s="13" t="s">
        <v>212</v>
      </c>
      <c r="C128" s="13" t="s">
        <v>213</v>
      </c>
      <c r="D128" s="12">
        <v>31</v>
      </c>
      <c r="E128" s="14">
        <f t="shared" si="11"/>
        <v>1710750</v>
      </c>
      <c r="F128" s="15"/>
      <c r="G128" s="14">
        <v>0</v>
      </c>
      <c r="H128" s="14">
        <f t="shared" si="16"/>
        <v>0</v>
      </c>
      <c r="I128" s="14">
        <f>G128+H128</f>
        <v>0</v>
      </c>
      <c r="J128" s="13"/>
    </row>
    <row r="129" spans="1:10">
      <c r="A129" s="12">
        <f t="shared" si="9"/>
        <v>116</v>
      </c>
      <c r="B129" s="13" t="s">
        <v>214</v>
      </c>
      <c r="C129" s="13" t="s">
        <v>225</v>
      </c>
      <c r="D129" s="12">
        <v>30</v>
      </c>
      <c r="E129" s="14">
        <f t="shared" si="11"/>
        <v>1710750</v>
      </c>
      <c r="F129" s="15" t="s">
        <v>225</v>
      </c>
      <c r="G129" s="14">
        <v>158250</v>
      </c>
      <c r="H129" s="14">
        <f t="shared" si="16"/>
        <v>0</v>
      </c>
      <c r="I129" s="14">
        <f t="shared" si="15"/>
        <v>158250</v>
      </c>
      <c r="J129" s="13"/>
    </row>
    <row r="130" spans="1:10">
      <c r="A130" s="12">
        <f t="shared" si="9"/>
        <v>117</v>
      </c>
      <c r="B130" s="13" t="s">
        <v>215</v>
      </c>
      <c r="C130" s="13" t="s">
        <v>216</v>
      </c>
      <c r="D130" s="12">
        <v>31</v>
      </c>
      <c r="E130" s="14">
        <f t="shared" si="11"/>
        <v>1552500</v>
      </c>
      <c r="F130" s="12"/>
      <c r="G130" s="14">
        <v>0</v>
      </c>
      <c r="H130" s="14">
        <f t="shared" si="16"/>
        <v>0</v>
      </c>
      <c r="I130" s="14">
        <f t="shared" si="15"/>
        <v>0</v>
      </c>
      <c r="J130" s="13"/>
    </row>
    <row r="131" spans="1:10">
      <c r="A131" s="12">
        <f t="shared" si="9"/>
        <v>118</v>
      </c>
      <c r="B131" s="12" t="s">
        <v>217</v>
      </c>
      <c r="C131" s="12" t="s">
        <v>218</v>
      </c>
      <c r="D131" s="12">
        <v>31</v>
      </c>
      <c r="E131" s="14">
        <f t="shared" si="11"/>
        <v>1552500</v>
      </c>
      <c r="F131" s="12"/>
      <c r="G131" s="14">
        <v>0</v>
      </c>
      <c r="H131" s="14">
        <f t="shared" si="16"/>
        <v>0</v>
      </c>
      <c r="I131" s="14">
        <f t="shared" si="15"/>
        <v>0</v>
      </c>
      <c r="J131" s="13"/>
    </row>
    <row r="132" spans="1:10">
      <c r="A132" s="12">
        <f t="shared" si="9"/>
        <v>119</v>
      </c>
      <c r="B132" s="13" t="s">
        <v>219</v>
      </c>
      <c r="C132" s="13" t="s">
        <v>220</v>
      </c>
      <c r="D132" s="12">
        <v>30</v>
      </c>
      <c r="E132" s="14">
        <f t="shared" si="11"/>
        <v>1552500</v>
      </c>
      <c r="F132" s="12" t="s">
        <v>220</v>
      </c>
      <c r="G132" s="14">
        <v>158250</v>
      </c>
      <c r="H132" s="14">
        <f t="shared" si="16"/>
        <v>0</v>
      </c>
      <c r="I132" s="14">
        <f t="shared" si="15"/>
        <v>158250</v>
      </c>
      <c r="J132" s="13"/>
    </row>
    <row r="133" spans="1:10">
      <c r="A133" s="12">
        <f t="shared" si="9"/>
        <v>120</v>
      </c>
      <c r="B133" s="13" t="s">
        <v>221</v>
      </c>
      <c r="C133" s="12" t="s">
        <v>222</v>
      </c>
      <c r="D133" s="12">
        <v>31</v>
      </c>
      <c r="E133" s="14">
        <f t="shared" si="11"/>
        <v>1394250</v>
      </c>
      <c r="F133" s="15"/>
      <c r="G133" s="14">
        <v>0</v>
      </c>
      <c r="H133" s="14">
        <f t="shared" si="16"/>
        <v>0</v>
      </c>
      <c r="I133" s="14">
        <f t="shared" si="15"/>
        <v>0</v>
      </c>
      <c r="J133" s="13"/>
    </row>
    <row r="134" spans="1:10">
      <c r="A134" s="12">
        <f t="shared" si="9"/>
        <v>121</v>
      </c>
      <c r="B134" s="13" t="s">
        <v>223</v>
      </c>
      <c r="C134" s="12" t="s">
        <v>235</v>
      </c>
      <c r="D134" s="12">
        <v>30</v>
      </c>
      <c r="E134" s="14">
        <f t="shared" si="11"/>
        <v>1394250</v>
      </c>
      <c r="F134" s="15"/>
      <c r="G134" s="14">
        <v>0</v>
      </c>
      <c r="H134" s="14">
        <f t="shared" si="16"/>
        <v>0</v>
      </c>
      <c r="I134" s="14">
        <f t="shared" si="15"/>
        <v>0</v>
      </c>
      <c r="J134" s="13"/>
    </row>
    <row r="135" spans="1:10">
      <c r="A135" s="12">
        <f t="shared" si="9"/>
        <v>122</v>
      </c>
      <c r="B135" s="13" t="s">
        <v>202</v>
      </c>
      <c r="C135" s="12" t="s">
        <v>236</v>
      </c>
      <c r="D135" s="12">
        <v>31</v>
      </c>
      <c r="E135" s="14">
        <f t="shared" si="11"/>
        <v>1394250</v>
      </c>
      <c r="F135" s="15" t="s">
        <v>236</v>
      </c>
      <c r="G135" s="14">
        <v>158250</v>
      </c>
      <c r="H135" s="14">
        <f t="shared" si="16"/>
        <v>0</v>
      </c>
      <c r="I135" s="14">
        <f t="shared" si="15"/>
        <v>158250</v>
      </c>
      <c r="J135" s="13"/>
    </row>
    <row r="136" spans="1:10">
      <c r="A136" s="12">
        <f t="shared" si="9"/>
        <v>123</v>
      </c>
      <c r="B136" s="13"/>
      <c r="C136" s="12"/>
      <c r="D136" s="12">
        <v>0</v>
      </c>
      <c r="E136" s="14">
        <f t="shared" si="11"/>
        <v>1236000</v>
      </c>
      <c r="F136" s="15"/>
      <c r="G136" s="14">
        <v>0</v>
      </c>
      <c r="H136" s="14">
        <f t="shared" si="16"/>
        <v>0</v>
      </c>
      <c r="I136" s="14">
        <f t="shared" si="15"/>
        <v>0</v>
      </c>
      <c r="J136" s="14">
        <f>SUM(H124:H136)</f>
        <v>0</v>
      </c>
    </row>
    <row r="137" spans="1:10">
      <c r="A137" s="12">
        <f t="shared" si="9"/>
        <v>124</v>
      </c>
      <c r="B137" s="13" t="s">
        <v>237</v>
      </c>
      <c r="C137" s="12" t="s">
        <v>238</v>
      </c>
      <c r="D137" s="12">
        <v>31</v>
      </c>
      <c r="E137" s="14">
        <f t="shared" si="11"/>
        <v>1236000</v>
      </c>
      <c r="F137" s="15"/>
      <c r="G137" s="14">
        <v>0</v>
      </c>
      <c r="H137" s="14">
        <f>E137*0%/365*D137</f>
        <v>0</v>
      </c>
      <c r="I137" s="14">
        <f t="shared" si="15"/>
        <v>0</v>
      </c>
      <c r="J137" s="13"/>
    </row>
    <row r="138" spans="1:10">
      <c r="A138" s="12">
        <f t="shared" si="9"/>
        <v>125</v>
      </c>
      <c r="B138" s="13" t="s">
        <v>239</v>
      </c>
      <c r="C138" s="12" t="s">
        <v>240</v>
      </c>
      <c r="D138" s="12">
        <v>28</v>
      </c>
      <c r="E138" s="14">
        <f t="shared" si="11"/>
        <v>1236000</v>
      </c>
      <c r="F138" s="15"/>
      <c r="G138" s="14">
        <v>0</v>
      </c>
      <c r="H138" s="14">
        <f t="shared" ref="H138:H145" si="17">E138*0%/365*D138</f>
        <v>0</v>
      </c>
      <c r="I138" s="14">
        <f t="shared" si="15"/>
        <v>0</v>
      </c>
      <c r="J138" s="13"/>
    </row>
    <row r="139" spans="1:10">
      <c r="A139" s="18">
        <f t="shared" si="9"/>
        <v>126</v>
      </c>
      <c r="B139" s="13" t="s">
        <v>241</v>
      </c>
      <c r="C139" s="18" t="s">
        <v>253</v>
      </c>
      <c r="D139" s="12">
        <v>31</v>
      </c>
      <c r="E139" s="14">
        <f t="shared" si="11"/>
        <v>1236000</v>
      </c>
      <c r="F139" s="15" t="s">
        <v>253</v>
      </c>
      <c r="G139" s="14">
        <v>309000</v>
      </c>
      <c r="H139" s="14">
        <f t="shared" si="17"/>
        <v>0</v>
      </c>
      <c r="I139" s="14">
        <f t="shared" si="15"/>
        <v>309000</v>
      </c>
      <c r="J139" s="13"/>
    </row>
    <row r="140" spans="1:10">
      <c r="A140" s="12">
        <f t="shared" si="9"/>
        <v>127</v>
      </c>
      <c r="B140" s="13" t="s">
        <v>242</v>
      </c>
      <c r="C140" s="12" t="s">
        <v>243</v>
      </c>
      <c r="D140" s="12">
        <v>30</v>
      </c>
      <c r="E140" s="14">
        <f t="shared" si="11"/>
        <v>927000</v>
      </c>
      <c r="F140" s="15"/>
      <c r="G140" s="14">
        <v>0</v>
      </c>
      <c r="H140" s="14">
        <f t="shared" si="17"/>
        <v>0</v>
      </c>
      <c r="I140" s="14">
        <f t="shared" si="15"/>
        <v>0</v>
      </c>
      <c r="J140" s="13"/>
    </row>
    <row r="141" spans="1:10">
      <c r="A141" s="12">
        <f t="shared" si="9"/>
        <v>128</v>
      </c>
      <c r="B141" s="13" t="s">
        <v>244</v>
      </c>
      <c r="C141" s="12" t="s">
        <v>245</v>
      </c>
      <c r="D141" s="12">
        <v>31</v>
      </c>
      <c r="E141" s="14">
        <f t="shared" si="11"/>
        <v>927000</v>
      </c>
      <c r="F141" s="15"/>
      <c r="G141" s="14">
        <v>0</v>
      </c>
      <c r="H141" s="14">
        <f t="shared" si="17"/>
        <v>0</v>
      </c>
      <c r="I141" s="14">
        <f t="shared" si="15"/>
        <v>0</v>
      </c>
      <c r="J141" s="13"/>
    </row>
    <row r="142" spans="1:10">
      <c r="A142" s="18">
        <f t="shared" si="9"/>
        <v>129</v>
      </c>
      <c r="B142" s="13" t="s">
        <v>246</v>
      </c>
      <c r="C142" s="18" t="s">
        <v>254</v>
      </c>
      <c r="D142" s="12">
        <v>30</v>
      </c>
      <c r="E142" s="14">
        <f t="shared" si="11"/>
        <v>927000</v>
      </c>
      <c r="F142" s="15" t="s">
        <v>254</v>
      </c>
      <c r="G142" s="14">
        <v>309000</v>
      </c>
      <c r="H142" s="14">
        <f t="shared" si="17"/>
        <v>0</v>
      </c>
      <c r="I142" s="14">
        <f t="shared" si="15"/>
        <v>309000</v>
      </c>
      <c r="J142" s="13"/>
    </row>
    <row r="143" spans="1:10">
      <c r="A143" s="12">
        <f>A142+1</f>
        <v>130</v>
      </c>
      <c r="B143" s="13" t="s">
        <v>247</v>
      </c>
      <c r="C143" s="12" t="s">
        <v>248</v>
      </c>
      <c r="D143" s="12">
        <v>31</v>
      </c>
      <c r="E143" s="14">
        <f t="shared" si="11"/>
        <v>618000</v>
      </c>
      <c r="F143" s="15"/>
      <c r="G143" s="14">
        <v>0</v>
      </c>
      <c r="H143" s="14">
        <f t="shared" si="17"/>
        <v>0</v>
      </c>
      <c r="I143" s="14">
        <f t="shared" si="15"/>
        <v>0</v>
      </c>
      <c r="J143" s="13"/>
    </row>
    <row r="144" spans="1:10">
      <c r="A144" s="12">
        <f>A143+1</f>
        <v>131</v>
      </c>
      <c r="B144" s="13" t="s">
        <v>249</v>
      </c>
      <c r="C144" s="12" t="s">
        <v>250</v>
      </c>
      <c r="D144" s="12">
        <v>31</v>
      </c>
      <c r="E144" s="14">
        <f t="shared" si="11"/>
        <v>618000</v>
      </c>
      <c r="F144" s="15" t="s">
        <v>250</v>
      </c>
      <c r="G144" s="14">
        <v>309000</v>
      </c>
      <c r="H144" s="14">
        <f t="shared" si="17"/>
        <v>0</v>
      </c>
      <c r="I144" s="14">
        <f t="shared" si="15"/>
        <v>309000</v>
      </c>
      <c r="J144" s="13"/>
    </row>
    <row r="145" spans="1:10">
      <c r="A145" s="12">
        <f>A144+1</f>
        <v>132</v>
      </c>
      <c r="B145" s="13" t="s">
        <v>251</v>
      </c>
      <c r="C145" s="12" t="s">
        <v>252</v>
      </c>
      <c r="D145" s="12">
        <v>30</v>
      </c>
      <c r="E145" s="14">
        <f t="shared" si="11"/>
        <v>309000</v>
      </c>
      <c r="F145" s="15" t="s">
        <v>252</v>
      </c>
      <c r="G145" s="14">
        <v>309000</v>
      </c>
      <c r="H145" s="14">
        <f t="shared" si="17"/>
        <v>0</v>
      </c>
      <c r="I145" s="14">
        <f t="shared" si="15"/>
        <v>309000</v>
      </c>
      <c r="J145" s="13"/>
    </row>
    <row r="146" spans="1:10">
      <c r="A146" s="12">
        <f>A145+1</f>
        <v>133</v>
      </c>
      <c r="B146" s="13"/>
      <c r="C146" s="12"/>
      <c r="D146" s="12"/>
      <c r="E146" s="14"/>
      <c r="F146" s="15"/>
      <c r="G146" s="14"/>
      <c r="H146" s="14"/>
      <c r="I146" s="14"/>
      <c r="J146" s="14">
        <f>SUM(H137:H146)</f>
        <v>0</v>
      </c>
    </row>
    <row r="147" spans="1:10">
      <c r="A147" s="18"/>
      <c r="B147" s="19" t="s">
        <v>6</v>
      </c>
      <c r="C147" s="18"/>
      <c r="D147" s="19"/>
      <c r="E147" s="19"/>
      <c r="F147" s="18"/>
      <c r="G147" s="20">
        <f>+SUM(G15:G146)</f>
        <v>6400000</v>
      </c>
      <c r="H147" s="20">
        <f>+SUM(H15:H146)</f>
        <v>0</v>
      </c>
      <c r="I147" s="20">
        <f>+SUM(I15:I145)</f>
        <v>6400000</v>
      </c>
      <c r="J147" s="20">
        <f>SUM(J15:J146)</f>
        <v>0</v>
      </c>
    </row>
    <row r="148" spans="1:10">
      <c r="A148" s="21"/>
      <c r="B148" s="21"/>
      <c r="C148" s="22"/>
      <c r="D148" s="21"/>
      <c r="E148" s="21"/>
      <c r="F148" s="22"/>
      <c r="G148" s="21"/>
      <c r="H148" s="21"/>
      <c r="I148" s="21"/>
      <c r="J148" s="21"/>
    </row>
    <row r="149" spans="1:10">
      <c r="A149" s="2"/>
      <c r="C149" s="1"/>
      <c r="D149" s="2"/>
      <c r="E149" s="2"/>
      <c r="F149" s="1"/>
      <c r="G149" s="2"/>
      <c r="H149" s="3"/>
      <c r="I149" s="2"/>
      <c r="J149" s="4"/>
    </row>
  </sheetData>
  <sheetProtection selectLockedCells="1" selectUnlockedCells="1"/>
  <mergeCells count="16">
    <mergeCell ref="H1:J1"/>
    <mergeCell ref="A3:J3"/>
    <mergeCell ref="A9:J9"/>
    <mergeCell ref="A10:J10"/>
    <mergeCell ref="I12:I13"/>
    <mergeCell ref="J12:J13"/>
    <mergeCell ref="H12:H13"/>
    <mergeCell ref="D4:E4"/>
    <mergeCell ref="D5:E5"/>
    <mergeCell ref="D6:E6"/>
    <mergeCell ref="B12:C12"/>
    <mergeCell ref="A12:A13"/>
    <mergeCell ref="D12:D13"/>
    <mergeCell ref="E12:E13"/>
    <mergeCell ref="F12:F13"/>
    <mergeCell ref="G12:G13"/>
  </mergeCells>
  <pageMargins left="0.19685039370078741" right="0" top="1.0629921259842521" bottom="1.0629921259842521" header="0.78740157480314965" footer="0.78740157480314965"/>
  <pageSetup paperSize="9" orientation="portrait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2017r. obliczenie oferty_popr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Sliwczynska</dc:creator>
  <cp:lastModifiedBy>7</cp:lastModifiedBy>
  <cp:lastPrinted>2016-07-21T10:25:31Z</cp:lastPrinted>
  <dcterms:created xsi:type="dcterms:W3CDTF">2016-07-15T13:00:02Z</dcterms:created>
  <dcterms:modified xsi:type="dcterms:W3CDTF">2017-08-11T08:58:33Z</dcterms:modified>
</cp:coreProperties>
</file>